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66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yatırım teşvik uygulaması\"/>
    </mc:Choice>
  </mc:AlternateContent>
  <bookViews>
    <workbookView xWindow="0" yWindow="0" windowWidth="25125" windowHeight="12225" tabRatio="776"/>
  </bookViews>
  <sheets>
    <sheet name="YATIRIM İNDİRİMİ ÇİZELGE" sheetId="1" r:id="rId1"/>
    <sheet name="2015 YTB HARCAMA 258" sheetId="2" r:id="rId2"/>
    <sheet name="3 2016 YTB HARCAMA 258+301" sheetId="3" r:id="rId3"/>
    <sheet name="6 2016 YTB HARCAMA 258+301" sheetId="4" r:id="rId4"/>
    <sheet name="9 2016 YTB HARCAMA 258+301+253" sheetId="5" r:id="rId5"/>
    <sheet name="12 2016 YTB HARCAMA 253+258+301" sheetId="6" r:id="rId6"/>
  </sheets>
  <calcPr calcId="162913"/>
</workbook>
</file>

<file path=xl/calcChain.xml><?xml version="1.0" encoding="utf-8"?>
<calcChain xmlns="http://schemas.openxmlformats.org/spreadsheetml/2006/main">
  <c r="C59" i="1" l="1"/>
  <c r="C67" i="1" l="1"/>
  <c r="C46" i="1" l="1"/>
  <c r="H677" i="6"/>
  <c r="G677" i="6"/>
  <c r="I677" i="6" s="1"/>
  <c r="I486" i="6"/>
  <c r="I487" i="6" s="1"/>
  <c r="I488" i="6" s="1"/>
  <c r="I489" i="6" s="1"/>
  <c r="I490" i="6" s="1"/>
  <c r="I491" i="6" s="1"/>
  <c r="I492" i="6" s="1"/>
  <c r="I493" i="6" s="1"/>
  <c r="I494" i="6" s="1"/>
  <c r="I495" i="6" s="1"/>
  <c r="I496" i="6" s="1"/>
  <c r="I497" i="6" s="1"/>
  <c r="I498" i="6" s="1"/>
  <c r="I499" i="6" s="1"/>
  <c r="I500" i="6" s="1"/>
  <c r="I501" i="6" s="1"/>
  <c r="I502" i="6" s="1"/>
  <c r="I503" i="6" s="1"/>
  <c r="I504" i="6" s="1"/>
  <c r="I505" i="6" s="1"/>
  <c r="I506" i="6" s="1"/>
  <c r="I507" i="6" s="1"/>
  <c r="I508" i="6" s="1"/>
  <c r="I509" i="6" s="1"/>
  <c r="I510" i="6" s="1"/>
  <c r="I511" i="6" s="1"/>
  <c r="I512" i="6" s="1"/>
  <c r="I513" i="6" s="1"/>
  <c r="I514" i="6" s="1"/>
  <c r="I515" i="6" s="1"/>
  <c r="I516" i="6" s="1"/>
  <c r="I517" i="6" s="1"/>
  <c r="I518" i="6" s="1"/>
  <c r="I519" i="6" s="1"/>
  <c r="I520" i="6" s="1"/>
  <c r="I521" i="6" s="1"/>
  <c r="I522" i="6" s="1"/>
  <c r="I523" i="6" s="1"/>
  <c r="I524" i="6" s="1"/>
  <c r="I525" i="6" s="1"/>
  <c r="I526" i="6" s="1"/>
  <c r="I527" i="6" s="1"/>
  <c r="I528" i="6" s="1"/>
  <c r="I529" i="6" s="1"/>
  <c r="I530" i="6" s="1"/>
  <c r="I531" i="6" s="1"/>
  <c r="I532" i="6" s="1"/>
  <c r="I533" i="6" s="1"/>
  <c r="I534" i="6" s="1"/>
  <c r="I535" i="6" s="1"/>
  <c r="I536" i="6" s="1"/>
  <c r="I537" i="6" s="1"/>
  <c r="I538" i="6" s="1"/>
  <c r="I539" i="6" s="1"/>
  <c r="I540" i="6" s="1"/>
  <c r="I541" i="6" s="1"/>
  <c r="I542" i="6" s="1"/>
  <c r="I543" i="6" s="1"/>
  <c r="I544" i="6" s="1"/>
  <c r="I545" i="6" s="1"/>
  <c r="I546" i="6" s="1"/>
  <c r="I547" i="6" s="1"/>
  <c r="I548" i="6" s="1"/>
  <c r="I549" i="6" s="1"/>
  <c r="I550" i="6" s="1"/>
  <c r="I551" i="6" s="1"/>
  <c r="I552" i="6" s="1"/>
  <c r="I553" i="6" s="1"/>
  <c r="I554" i="6" s="1"/>
  <c r="I555" i="6" s="1"/>
  <c r="I556" i="6" s="1"/>
  <c r="I557" i="6" s="1"/>
  <c r="I558" i="6" s="1"/>
  <c r="I559" i="6" s="1"/>
  <c r="I560" i="6" s="1"/>
  <c r="I561" i="6" s="1"/>
  <c r="I562" i="6" s="1"/>
  <c r="I563" i="6" s="1"/>
  <c r="I564" i="6" s="1"/>
  <c r="I565" i="6" s="1"/>
  <c r="I566" i="6" s="1"/>
  <c r="I567" i="6" s="1"/>
  <c r="I568" i="6" s="1"/>
  <c r="I569" i="6" s="1"/>
  <c r="I570" i="6" s="1"/>
  <c r="I571" i="6" s="1"/>
  <c r="I572" i="6" s="1"/>
  <c r="I573" i="6" s="1"/>
  <c r="I574" i="6" s="1"/>
  <c r="I575" i="6" s="1"/>
  <c r="I576" i="6" s="1"/>
  <c r="I577" i="6" s="1"/>
  <c r="I578" i="6" s="1"/>
  <c r="I579" i="6" s="1"/>
  <c r="I580" i="6" s="1"/>
  <c r="I581" i="6" s="1"/>
  <c r="I582" i="6" s="1"/>
  <c r="I583" i="6" s="1"/>
  <c r="I584" i="6" s="1"/>
  <c r="I585" i="6" s="1"/>
  <c r="I586" i="6" s="1"/>
  <c r="I587" i="6" s="1"/>
  <c r="I588" i="6" s="1"/>
  <c r="I589" i="6" s="1"/>
  <c r="I590" i="6" s="1"/>
  <c r="I591" i="6" s="1"/>
  <c r="I592" i="6" s="1"/>
  <c r="I593" i="6" s="1"/>
  <c r="I594" i="6" s="1"/>
  <c r="I595" i="6" s="1"/>
  <c r="I596" i="6" s="1"/>
  <c r="I597" i="6" s="1"/>
  <c r="I598" i="6" s="1"/>
  <c r="I599" i="6" s="1"/>
  <c r="I600" i="6" s="1"/>
  <c r="I601" i="6" s="1"/>
  <c r="I602" i="6" s="1"/>
  <c r="I603" i="6" s="1"/>
  <c r="I604" i="6" s="1"/>
  <c r="I605" i="6" s="1"/>
  <c r="I606" i="6" s="1"/>
  <c r="I607" i="6" s="1"/>
  <c r="I608" i="6" s="1"/>
  <c r="I609" i="6" s="1"/>
  <c r="I610" i="6" s="1"/>
  <c r="I611" i="6" s="1"/>
  <c r="I612" i="6" s="1"/>
  <c r="I613" i="6" s="1"/>
  <c r="I614" i="6" s="1"/>
  <c r="I615" i="6" s="1"/>
  <c r="I616" i="6" s="1"/>
  <c r="I617" i="6" s="1"/>
  <c r="I618" i="6" s="1"/>
  <c r="I619" i="6" s="1"/>
  <c r="I620" i="6" s="1"/>
  <c r="I621" i="6" s="1"/>
  <c r="I622" i="6" s="1"/>
  <c r="I623" i="6" s="1"/>
  <c r="I624" i="6" s="1"/>
  <c r="I625" i="6" s="1"/>
  <c r="I626" i="6" s="1"/>
  <c r="I627" i="6" s="1"/>
  <c r="I628" i="6" s="1"/>
  <c r="I629" i="6" s="1"/>
  <c r="I630" i="6" s="1"/>
  <c r="I631" i="6" s="1"/>
  <c r="I632" i="6" s="1"/>
  <c r="I633" i="6" s="1"/>
  <c r="I634" i="6" s="1"/>
  <c r="I635" i="6" s="1"/>
  <c r="I636" i="6" s="1"/>
  <c r="I637" i="6" s="1"/>
  <c r="I638" i="6" s="1"/>
  <c r="I639" i="6" s="1"/>
  <c r="I640" i="6" s="1"/>
  <c r="I641" i="6" s="1"/>
  <c r="I642" i="6" s="1"/>
  <c r="I643" i="6" s="1"/>
  <c r="I644" i="6" s="1"/>
  <c r="I645" i="6" s="1"/>
  <c r="I646" i="6" s="1"/>
  <c r="I647" i="6" s="1"/>
  <c r="I648" i="6" s="1"/>
  <c r="I649" i="6" s="1"/>
  <c r="I650" i="6" s="1"/>
  <c r="I651" i="6" s="1"/>
  <c r="I652" i="6" s="1"/>
  <c r="I653" i="6" s="1"/>
  <c r="I654" i="6" s="1"/>
  <c r="I655" i="6" s="1"/>
  <c r="I656" i="6" s="1"/>
  <c r="I657" i="6" s="1"/>
  <c r="I658" i="6" s="1"/>
  <c r="I659" i="6" s="1"/>
  <c r="I660" i="6" s="1"/>
  <c r="I661" i="6" s="1"/>
  <c r="I662" i="6" s="1"/>
  <c r="I663" i="6" s="1"/>
  <c r="I664" i="6" s="1"/>
  <c r="I665" i="6" s="1"/>
  <c r="I666" i="6" s="1"/>
  <c r="I667" i="6" s="1"/>
  <c r="I668" i="6" s="1"/>
  <c r="I669" i="6" s="1"/>
  <c r="I670" i="6" s="1"/>
  <c r="I671" i="6" s="1"/>
  <c r="I672" i="6" s="1"/>
  <c r="I673" i="6" s="1"/>
  <c r="I674" i="6" s="1"/>
  <c r="I675" i="6" s="1"/>
  <c r="I676" i="6" s="1"/>
  <c r="H19" i="6" l="1"/>
  <c r="G19" i="6"/>
  <c r="I3" i="6"/>
  <c r="I4" i="6" s="1"/>
  <c r="I5" i="6" s="1"/>
  <c r="I6" i="6" s="1"/>
  <c r="I7" i="6" s="1"/>
  <c r="I8" i="6" s="1"/>
  <c r="I9" i="6" s="1"/>
  <c r="I10" i="6" s="1"/>
  <c r="I11" i="6" s="1"/>
  <c r="I12" i="6" s="1"/>
  <c r="I13" i="6" s="1"/>
  <c r="I14" i="6" s="1"/>
  <c r="I15" i="6" s="1"/>
  <c r="I16" i="6" s="1"/>
  <c r="I17" i="6" s="1"/>
  <c r="I18" i="6" s="1"/>
  <c r="I19" i="6" l="1"/>
  <c r="H484" i="6" l="1"/>
  <c r="G484" i="6"/>
  <c r="I484" i="6" s="1"/>
  <c r="I678" i="6" s="1"/>
  <c r="G38" i="1" s="1"/>
  <c r="I21" i="6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I35" i="6" s="1"/>
  <c r="I36" i="6" s="1"/>
  <c r="I37" i="6" s="1"/>
  <c r="I38" i="6" s="1"/>
  <c r="I39" i="6" s="1"/>
  <c r="I40" i="6" s="1"/>
  <c r="I41" i="6" s="1"/>
  <c r="I42" i="6" s="1"/>
  <c r="I43" i="6" s="1"/>
  <c r="I44" i="6" s="1"/>
  <c r="I45" i="6" s="1"/>
  <c r="I46" i="6" s="1"/>
  <c r="I47" i="6" s="1"/>
  <c r="I48" i="6" s="1"/>
  <c r="I49" i="6" s="1"/>
  <c r="I50" i="6" s="1"/>
  <c r="I51" i="6" s="1"/>
  <c r="I52" i="6" s="1"/>
  <c r="I53" i="6" s="1"/>
  <c r="I54" i="6" s="1"/>
  <c r="I55" i="6" s="1"/>
  <c r="I56" i="6" s="1"/>
  <c r="I57" i="6" s="1"/>
  <c r="I58" i="6" s="1"/>
  <c r="I59" i="6" s="1"/>
  <c r="I60" i="6" s="1"/>
  <c r="I61" i="6" s="1"/>
  <c r="I62" i="6" s="1"/>
  <c r="I63" i="6" s="1"/>
  <c r="I64" i="6" s="1"/>
  <c r="I65" i="6" s="1"/>
  <c r="I66" i="6" s="1"/>
  <c r="I67" i="6" s="1"/>
  <c r="I68" i="6" s="1"/>
  <c r="I69" i="6" s="1"/>
  <c r="I70" i="6" s="1"/>
  <c r="I71" i="6" s="1"/>
  <c r="I72" i="6" s="1"/>
  <c r="I73" i="6" s="1"/>
  <c r="I74" i="6" s="1"/>
  <c r="I75" i="6" s="1"/>
  <c r="I76" i="6" s="1"/>
  <c r="I77" i="6" s="1"/>
  <c r="I78" i="6" s="1"/>
  <c r="I79" i="6" s="1"/>
  <c r="I80" i="6" s="1"/>
  <c r="I81" i="6" s="1"/>
  <c r="I82" i="6" s="1"/>
  <c r="I83" i="6" s="1"/>
  <c r="I84" i="6" s="1"/>
  <c r="I85" i="6" s="1"/>
  <c r="I86" i="6" s="1"/>
  <c r="I87" i="6" s="1"/>
  <c r="I88" i="6" s="1"/>
  <c r="I89" i="6" s="1"/>
  <c r="I90" i="6" s="1"/>
  <c r="I91" i="6" s="1"/>
  <c r="I92" i="6" s="1"/>
  <c r="I93" i="6" s="1"/>
  <c r="I94" i="6" s="1"/>
  <c r="I95" i="6" s="1"/>
  <c r="I96" i="6" s="1"/>
  <c r="I97" i="6" s="1"/>
  <c r="I98" i="6" s="1"/>
  <c r="I99" i="6" s="1"/>
  <c r="I100" i="6" s="1"/>
  <c r="I101" i="6" s="1"/>
  <c r="I102" i="6" s="1"/>
  <c r="I103" i="6" s="1"/>
  <c r="I104" i="6" s="1"/>
  <c r="I105" i="6" s="1"/>
  <c r="I106" i="6" s="1"/>
  <c r="I107" i="6" s="1"/>
  <c r="I108" i="6" s="1"/>
  <c r="I109" i="6" s="1"/>
  <c r="I110" i="6" s="1"/>
  <c r="I111" i="6" s="1"/>
  <c r="I112" i="6" s="1"/>
  <c r="I113" i="6" s="1"/>
  <c r="I114" i="6" s="1"/>
  <c r="I115" i="6" s="1"/>
  <c r="I116" i="6" s="1"/>
  <c r="I117" i="6" s="1"/>
  <c r="I118" i="6" s="1"/>
  <c r="I119" i="6" s="1"/>
  <c r="I120" i="6" s="1"/>
  <c r="I121" i="6" s="1"/>
  <c r="I122" i="6" s="1"/>
  <c r="I123" i="6" s="1"/>
  <c r="I124" i="6" s="1"/>
  <c r="I125" i="6" s="1"/>
  <c r="I126" i="6" s="1"/>
  <c r="I127" i="6" s="1"/>
  <c r="I128" i="6" s="1"/>
  <c r="I129" i="6" s="1"/>
  <c r="I130" i="6" s="1"/>
  <c r="I131" i="6" s="1"/>
  <c r="I132" i="6" s="1"/>
  <c r="I133" i="6" s="1"/>
  <c r="I134" i="6" s="1"/>
  <c r="I135" i="6" s="1"/>
  <c r="I136" i="6" s="1"/>
  <c r="I137" i="6" s="1"/>
  <c r="I138" i="6" s="1"/>
  <c r="I139" i="6" s="1"/>
  <c r="I140" i="6" s="1"/>
  <c r="I141" i="6" s="1"/>
  <c r="I142" i="6" s="1"/>
  <c r="I143" i="6" s="1"/>
  <c r="I144" i="6" s="1"/>
  <c r="I145" i="6" s="1"/>
  <c r="I146" i="6" s="1"/>
  <c r="I147" i="6" s="1"/>
  <c r="I148" i="6" s="1"/>
  <c r="I149" i="6" s="1"/>
  <c r="I150" i="6" s="1"/>
  <c r="I151" i="6" s="1"/>
  <c r="I152" i="6" s="1"/>
  <c r="I153" i="6" s="1"/>
  <c r="I154" i="6" s="1"/>
  <c r="I155" i="6" s="1"/>
  <c r="I156" i="6" s="1"/>
  <c r="I157" i="6" s="1"/>
  <c r="I158" i="6" s="1"/>
  <c r="I159" i="6" s="1"/>
  <c r="I160" i="6" s="1"/>
  <c r="I161" i="6" s="1"/>
  <c r="I162" i="6" s="1"/>
  <c r="I163" i="6" s="1"/>
  <c r="I164" i="6" s="1"/>
  <c r="I165" i="6" s="1"/>
  <c r="I166" i="6" s="1"/>
  <c r="I167" i="6" s="1"/>
  <c r="I168" i="6" s="1"/>
  <c r="I169" i="6" s="1"/>
  <c r="I170" i="6" s="1"/>
  <c r="I171" i="6" s="1"/>
  <c r="I172" i="6" s="1"/>
  <c r="I173" i="6" s="1"/>
  <c r="I174" i="6" s="1"/>
  <c r="I175" i="6" s="1"/>
  <c r="I176" i="6" s="1"/>
  <c r="I177" i="6" s="1"/>
  <c r="I178" i="6" s="1"/>
  <c r="I179" i="6" s="1"/>
  <c r="I180" i="6" s="1"/>
  <c r="I181" i="6" s="1"/>
  <c r="I182" i="6" s="1"/>
  <c r="I183" i="6" s="1"/>
  <c r="I184" i="6" s="1"/>
  <c r="I185" i="6" s="1"/>
  <c r="I186" i="6" s="1"/>
  <c r="I187" i="6" s="1"/>
  <c r="I188" i="6" s="1"/>
  <c r="I189" i="6" s="1"/>
  <c r="I190" i="6" s="1"/>
  <c r="I191" i="6" s="1"/>
  <c r="I192" i="6" s="1"/>
  <c r="I193" i="6" s="1"/>
  <c r="I194" i="6" s="1"/>
  <c r="I195" i="6" s="1"/>
  <c r="I196" i="6" s="1"/>
  <c r="I197" i="6" s="1"/>
  <c r="I198" i="6" s="1"/>
  <c r="I199" i="6" s="1"/>
  <c r="I200" i="6" s="1"/>
  <c r="I201" i="6" s="1"/>
  <c r="I202" i="6" s="1"/>
  <c r="I203" i="6" s="1"/>
  <c r="I204" i="6" s="1"/>
  <c r="I205" i="6" s="1"/>
  <c r="I206" i="6" s="1"/>
  <c r="I207" i="6" s="1"/>
  <c r="I208" i="6" s="1"/>
  <c r="I209" i="6" s="1"/>
  <c r="I210" i="6" s="1"/>
  <c r="I211" i="6" s="1"/>
  <c r="I212" i="6" s="1"/>
  <c r="I213" i="6" s="1"/>
  <c r="I214" i="6" s="1"/>
  <c r="I215" i="6" s="1"/>
  <c r="I216" i="6" s="1"/>
  <c r="I217" i="6" s="1"/>
  <c r="I218" i="6" s="1"/>
  <c r="I219" i="6" s="1"/>
  <c r="I220" i="6" s="1"/>
  <c r="I221" i="6" s="1"/>
  <c r="I222" i="6" s="1"/>
  <c r="I223" i="6" s="1"/>
  <c r="I224" i="6" s="1"/>
  <c r="I225" i="6" s="1"/>
  <c r="I226" i="6" s="1"/>
  <c r="I227" i="6" s="1"/>
  <c r="I228" i="6" s="1"/>
  <c r="I229" i="6" s="1"/>
  <c r="I230" i="6" s="1"/>
  <c r="I231" i="6" s="1"/>
  <c r="I232" i="6" s="1"/>
  <c r="I233" i="6" s="1"/>
  <c r="I234" i="6" s="1"/>
  <c r="I235" i="6" s="1"/>
  <c r="I236" i="6" s="1"/>
  <c r="I237" i="6" s="1"/>
  <c r="I238" i="6" s="1"/>
  <c r="I239" i="6" s="1"/>
  <c r="I240" i="6" s="1"/>
  <c r="I241" i="6" s="1"/>
  <c r="I242" i="6" s="1"/>
  <c r="I243" i="6" s="1"/>
  <c r="I244" i="6" s="1"/>
  <c r="I245" i="6" s="1"/>
  <c r="I246" i="6" s="1"/>
  <c r="I247" i="6" s="1"/>
  <c r="I248" i="6" s="1"/>
  <c r="I249" i="6" s="1"/>
  <c r="I250" i="6" s="1"/>
  <c r="I251" i="6" s="1"/>
  <c r="I252" i="6" s="1"/>
  <c r="I253" i="6" s="1"/>
  <c r="I254" i="6" s="1"/>
  <c r="I255" i="6" s="1"/>
  <c r="I256" i="6" s="1"/>
  <c r="I257" i="6" s="1"/>
  <c r="I258" i="6" s="1"/>
  <c r="I259" i="6" s="1"/>
  <c r="I260" i="6" s="1"/>
  <c r="I261" i="6" s="1"/>
  <c r="I262" i="6" s="1"/>
  <c r="I263" i="6" s="1"/>
  <c r="I264" i="6" s="1"/>
  <c r="I265" i="6" s="1"/>
  <c r="I266" i="6" s="1"/>
  <c r="I267" i="6" s="1"/>
  <c r="I268" i="6" s="1"/>
  <c r="I269" i="6" s="1"/>
  <c r="I270" i="6" s="1"/>
  <c r="I271" i="6" s="1"/>
  <c r="I272" i="6" s="1"/>
  <c r="I273" i="6" s="1"/>
  <c r="I274" i="6" s="1"/>
  <c r="I275" i="6" s="1"/>
  <c r="I276" i="6" s="1"/>
  <c r="I277" i="6" s="1"/>
  <c r="I278" i="6" s="1"/>
  <c r="I279" i="6" s="1"/>
  <c r="I280" i="6" s="1"/>
  <c r="I281" i="6" s="1"/>
  <c r="I282" i="6" s="1"/>
  <c r="I283" i="6" s="1"/>
  <c r="I284" i="6" s="1"/>
  <c r="I285" i="6" s="1"/>
  <c r="I286" i="6" s="1"/>
  <c r="I287" i="6" s="1"/>
  <c r="I288" i="6" s="1"/>
  <c r="I289" i="6" s="1"/>
  <c r="I290" i="6" s="1"/>
  <c r="I291" i="6" s="1"/>
  <c r="I292" i="6" s="1"/>
  <c r="I293" i="6" s="1"/>
  <c r="I294" i="6" s="1"/>
  <c r="I295" i="6" s="1"/>
  <c r="I296" i="6" s="1"/>
  <c r="I297" i="6" s="1"/>
  <c r="I298" i="6" s="1"/>
  <c r="I299" i="6" s="1"/>
  <c r="I300" i="6" s="1"/>
  <c r="I301" i="6" s="1"/>
  <c r="I302" i="6" s="1"/>
  <c r="I303" i="6" s="1"/>
  <c r="I304" i="6" s="1"/>
  <c r="I305" i="6" s="1"/>
  <c r="I306" i="6" s="1"/>
  <c r="I307" i="6" s="1"/>
  <c r="I308" i="6" s="1"/>
  <c r="I309" i="6" s="1"/>
  <c r="I310" i="6" s="1"/>
  <c r="I311" i="6" s="1"/>
  <c r="I312" i="6" s="1"/>
  <c r="I313" i="6" s="1"/>
  <c r="I314" i="6" s="1"/>
  <c r="I315" i="6" s="1"/>
  <c r="I316" i="6" s="1"/>
  <c r="I317" i="6" s="1"/>
  <c r="I318" i="6" s="1"/>
  <c r="I319" i="6" s="1"/>
  <c r="I320" i="6" s="1"/>
  <c r="I321" i="6" s="1"/>
  <c r="I322" i="6" s="1"/>
  <c r="I323" i="6" s="1"/>
  <c r="I324" i="6" s="1"/>
  <c r="I325" i="6" s="1"/>
  <c r="I326" i="6" s="1"/>
  <c r="I327" i="6" s="1"/>
  <c r="I328" i="6" s="1"/>
  <c r="I329" i="6" s="1"/>
  <c r="I330" i="6" s="1"/>
  <c r="I331" i="6" s="1"/>
  <c r="I332" i="6" s="1"/>
  <c r="I333" i="6" s="1"/>
  <c r="I334" i="6" s="1"/>
  <c r="I335" i="6" s="1"/>
  <c r="I336" i="6" s="1"/>
  <c r="I337" i="6" s="1"/>
  <c r="I338" i="6" s="1"/>
  <c r="I339" i="6" s="1"/>
  <c r="I340" i="6" s="1"/>
  <c r="I341" i="6" s="1"/>
  <c r="I342" i="6" s="1"/>
  <c r="I343" i="6" s="1"/>
  <c r="I344" i="6" s="1"/>
  <c r="I345" i="6" s="1"/>
  <c r="I346" i="6" s="1"/>
  <c r="I347" i="6" s="1"/>
  <c r="I348" i="6" s="1"/>
  <c r="I349" i="6" s="1"/>
  <c r="I350" i="6" s="1"/>
  <c r="I351" i="6" s="1"/>
  <c r="I352" i="6" s="1"/>
  <c r="I353" i="6" s="1"/>
  <c r="I354" i="6" s="1"/>
  <c r="I355" i="6" s="1"/>
  <c r="I356" i="6" s="1"/>
  <c r="I357" i="6" s="1"/>
  <c r="I358" i="6" s="1"/>
  <c r="I359" i="6" s="1"/>
  <c r="I360" i="6" s="1"/>
  <c r="I361" i="6" s="1"/>
  <c r="I362" i="6" s="1"/>
  <c r="I363" i="6" s="1"/>
  <c r="I364" i="6" s="1"/>
  <c r="I365" i="6" s="1"/>
  <c r="I366" i="6" s="1"/>
  <c r="I367" i="6" s="1"/>
  <c r="I368" i="6" s="1"/>
  <c r="I369" i="6" s="1"/>
  <c r="I370" i="6" s="1"/>
  <c r="I371" i="6" s="1"/>
  <c r="I372" i="6" s="1"/>
  <c r="I373" i="6" s="1"/>
  <c r="I374" i="6" s="1"/>
  <c r="I375" i="6" s="1"/>
  <c r="I376" i="6" s="1"/>
  <c r="I377" i="6" s="1"/>
  <c r="I378" i="6" s="1"/>
  <c r="I379" i="6" s="1"/>
  <c r="I380" i="6" s="1"/>
  <c r="I381" i="6" s="1"/>
  <c r="I382" i="6" s="1"/>
  <c r="I383" i="6" s="1"/>
  <c r="I384" i="6" s="1"/>
  <c r="I385" i="6" s="1"/>
  <c r="I386" i="6" s="1"/>
  <c r="I387" i="6" s="1"/>
  <c r="I388" i="6" s="1"/>
  <c r="I389" i="6" s="1"/>
  <c r="I390" i="6" s="1"/>
  <c r="I391" i="6" s="1"/>
  <c r="I392" i="6" s="1"/>
  <c r="I393" i="6" s="1"/>
  <c r="I394" i="6" s="1"/>
  <c r="I395" i="6" s="1"/>
  <c r="I396" i="6" s="1"/>
  <c r="I397" i="6" s="1"/>
  <c r="I398" i="6" s="1"/>
  <c r="I399" i="6" s="1"/>
  <c r="I400" i="6" s="1"/>
  <c r="I401" i="6" s="1"/>
  <c r="I402" i="6" s="1"/>
  <c r="I403" i="6" s="1"/>
  <c r="I404" i="6" s="1"/>
  <c r="I405" i="6" s="1"/>
  <c r="I406" i="6" s="1"/>
  <c r="I407" i="6" s="1"/>
  <c r="I408" i="6" s="1"/>
  <c r="I409" i="6" s="1"/>
  <c r="I410" i="6" s="1"/>
  <c r="I411" i="6" s="1"/>
  <c r="I412" i="6" s="1"/>
  <c r="I413" i="6" s="1"/>
  <c r="I414" i="6" s="1"/>
  <c r="I415" i="6" s="1"/>
  <c r="I416" i="6" s="1"/>
  <c r="I417" i="6" s="1"/>
  <c r="I418" i="6" s="1"/>
  <c r="I419" i="6" s="1"/>
  <c r="I420" i="6" s="1"/>
  <c r="I421" i="6" s="1"/>
  <c r="I422" i="6" s="1"/>
  <c r="I423" i="6" s="1"/>
  <c r="I424" i="6" s="1"/>
  <c r="I425" i="6" s="1"/>
  <c r="I426" i="6" s="1"/>
  <c r="I427" i="6" s="1"/>
  <c r="I428" i="6" s="1"/>
  <c r="I429" i="6" s="1"/>
  <c r="I430" i="6" s="1"/>
  <c r="I431" i="6" s="1"/>
  <c r="I432" i="6" s="1"/>
  <c r="I433" i="6" s="1"/>
  <c r="I434" i="6" s="1"/>
  <c r="I435" i="6" s="1"/>
  <c r="I436" i="6" s="1"/>
  <c r="I437" i="6" s="1"/>
  <c r="I438" i="6" s="1"/>
  <c r="I439" i="6" s="1"/>
  <c r="I440" i="6" s="1"/>
  <c r="I441" i="6" s="1"/>
  <c r="I442" i="6" s="1"/>
  <c r="I443" i="6" s="1"/>
  <c r="I444" i="6" s="1"/>
  <c r="I445" i="6" s="1"/>
  <c r="I446" i="6" s="1"/>
  <c r="I447" i="6" s="1"/>
  <c r="I448" i="6" s="1"/>
  <c r="I449" i="6" s="1"/>
  <c r="I450" i="6" s="1"/>
  <c r="I451" i="6" s="1"/>
  <c r="I452" i="6" s="1"/>
  <c r="I453" i="6" s="1"/>
  <c r="I454" i="6" s="1"/>
  <c r="I455" i="6" s="1"/>
  <c r="I456" i="6" s="1"/>
  <c r="I457" i="6" s="1"/>
  <c r="I458" i="6" s="1"/>
  <c r="I459" i="6" s="1"/>
  <c r="I460" i="6" s="1"/>
  <c r="I461" i="6" s="1"/>
  <c r="I462" i="6" s="1"/>
  <c r="I463" i="6" s="1"/>
  <c r="I464" i="6" s="1"/>
  <c r="I465" i="6" s="1"/>
  <c r="I466" i="6" s="1"/>
  <c r="I467" i="6" s="1"/>
  <c r="I468" i="6" s="1"/>
  <c r="I469" i="6" s="1"/>
  <c r="I470" i="6" s="1"/>
  <c r="I471" i="6" s="1"/>
  <c r="I472" i="6" s="1"/>
  <c r="I473" i="6" s="1"/>
  <c r="I474" i="6" s="1"/>
  <c r="I475" i="6" s="1"/>
  <c r="I476" i="6" s="1"/>
  <c r="I477" i="6" s="1"/>
  <c r="I478" i="6" s="1"/>
  <c r="I479" i="6" s="1"/>
  <c r="I480" i="6" s="1"/>
  <c r="I481" i="6" s="1"/>
  <c r="I482" i="6" s="1"/>
  <c r="I483" i="6" s="1"/>
  <c r="H106" i="5" l="1"/>
  <c r="I49" i="5" l="1"/>
  <c r="I50" i="5" s="1"/>
  <c r="I51" i="5" s="1"/>
  <c r="I52" i="5" s="1"/>
  <c r="I53" i="5" s="1"/>
  <c r="I54" i="5" s="1"/>
  <c r="I55" i="5" s="1"/>
  <c r="I56" i="5" s="1"/>
  <c r="I57" i="5" s="1"/>
  <c r="I58" i="5" s="1"/>
  <c r="I59" i="5" s="1"/>
  <c r="I60" i="5" s="1"/>
  <c r="I61" i="5" s="1"/>
  <c r="I62" i="5" s="1"/>
  <c r="I63" i="5" s="1"/>
  <c r="I64" i="5" s="1"/>
  <c r="I65" i="5" s="1"/>
  <c r="I66" i="5" s="1"/>
  <c r="I67" i="5" s="1"/>
  <c r="I68" i="5" s="1"/>
  <c r="I69" i="5" s="1"/>
  <c r="I70" i="5" s="1"/>
  <c r="I71" i="5" s="1"/>
  <c r="I72" i="5" s="1"/>
  <c r="I73" i="5" s="1"/>
  <c r="I74" i="5" s="1"/>
  <c r="I75" i="5" s="1"/>
  <c r="I76" i="5" s="1"/>
  <c r="I77" i="5" s="1"/>
  <c r="I78" i="5" s="1"/>
  <c r="I79" i="5" s="1"/>
  <c r="I80" i="5" s="1"/>
  <c r="I81" i="5" s="1"/>
  <c r="I82" i="5" s="1"/>
  <c r="I83" i="5" s="1"/>
  <c r="I84" i="5" s="1"/>
  <c r="I85" i="5" s="1"/>
  <c r="I86" i="5" s="1"/>
  <c r="I87" i="5" s="1"/>
  <c r="I88" i="5" s="1"/>
  <c r="H107" i="5" s="1"/>
  <c r="F38" i="1" s="1"/>
  <c r="I160" i="4" l="1"/>
  <c r="I161" i="4" s="1"/>
  <c r="I158" i="3"/>
  <c r="I159" i="3" s="1"/>
  <c r="I160" i="3" s="1"/>
  <c r="I161" i="3" s="1"/>
  <c r="I162" i="3" s="1"/>
  <c r="I163" i="3" s="1"/>
  <c r="I164" i="3" s="1"/>
  <c r="I165" i="3" s="1"/>
  <c r="I166" i="3" s="1"/>
  <c r="I167" i="3" s="1"/>
  <c r="I168" i="3" s="1"/>
  <c r="I169" i="3" s="1"/>
  <c r="I170" i="3" s="1"/>
  <c r="I171" i="3" s="1"/>
  <c r="I172" i="3" s="1"/>
  <c r="I173" i="3" s="1"/>
  <c r="I174" i="3" s="1"/>
  <c r="I175" i="3" s="1"/>
  <c r="I176" i="3" s="1"/>
  <c r="I177" i="3" s="1"/>
  <c r="I178" i="3" s="1"/>
  <c r="I179" i="3" s="1"/>
  <c r="I180" i="3" s="1"/>
  <c r="I181" i="3" s="1"/>
  <c r="I182" i="3" s="1"/>
  <c r="I183" i="3" s="1"/>
  <c r="I184" i="3" s="1"/>
  <c r="I185" i="3" s="1"/>
  <c r="I186" i="3" s="1"/>
  <c r="I187" i="3" s="1"/>
  <c r="I188" i="3" s="1"/>
  <c r="I189" i="3" s="1"/>
  <c r="I190" i="3" s="1"/>
  <c r="I191" i="3" s="1"/>
  <c r="I192" i="3" s="1"/>
  <c r="I193" i="3" s="1"/>
  <c r="I194" i="3" s="1"/>
  <c r="I195" i="3" s="1"/>
  <c r="I196" i="3" s="1"/>
  <c r="I197" i="3" s="1"/>
  <c r="I198" i="3" s="1"/>
  <c r="D38" i="1" s="1"/>
  <c r="I3" i="4"/>
  <c r="I4" i="4" s="1"/>
  <c r="I5" i="4" s="1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I53" i="4" s="1"/>
  <c r="I54" i="4" s="1"/>
  <c r="I55" i="4" s="1"/>
  <c r="I56" i="4" s="1"/>
  <c r="I57" i="4" s="1"/>
  <c r="I58" i="4" s="1"/>
  <c r="I59" i="4" s="1"/>
  <c r="I60" i="4" s="1"/>
  <c r="I61" i="4" s="1"/>
  <c r="I62" i="4" s="1"/>
  <c r="I63" i="4" s="1"/>
  <c r="I64" i="4" s="1"/>
  <c r="I65" i="4" s="1"/>
  <c r="I66" i="4" s="1"/>
  <c r="I67" i="4" s="1"/>
  <c r="I68" i="4" s="1"/>
  <c r="I69" i="4" s="1"/>
  <c r="I70" i="4" s="1"/>
  <c r="I71" i="4" s="1"/>
  <c r="I72" i="4" s="1"/>
  <c r="I73" i="4" s="1"/>
  <c r="I74" i="4" s="1"/>
  <c r="I75" i="4" s="1"/>
  <c r="I76" i="4" s="1"/>
  <c r="I77" i="4" s="1"/>
  <c r="I78" i="4" s="1"/>
  <c r="I79" i="4" s="1"/>
  <c r="I80" i="4" s="1"/>
  <c r="I81" i="4" s="1"/>
  <c r="I82" i="4" s="1"/>
  <c r="I83" i="4" s="1"/>
  <c r="I84" i="4" s="1"/>
  <c r="I85" i="4" s="1"/>
  <c r="I86" i="4" s="1"/>
  <c r="I87" i="4" s="1"/>
  <c r="I88" i="4" s="1"/>
  <c r="I89" i="4" s="1"/>
  <c r="I90" i="4" s="1"/>
  <c r="I91" i="4" s="1"/>
  <c r="I92" i="4" s="1"/>
  <c r="I93" i="4" s="1"/>
  <c r="I94" i="4" s="1"/>
  <c r="I95" i="4" s="1"/>
  <c r="I96" i="4" s="1"/>
  <c r="I97" i="4" s="1"/>
  <c r="I98" i="4" s="1"/>
  <c r="I99" i="4" s="1"/>
  <c r="I100" i="4" s="1"/>
  <c r="I101" i="4" s="1"/>
  <c r="I102" i="4" s="1"/>
  <c r="I103" i="4" s="1"/>
  <c r="I104" i="4" s="1"/>
  <c r="I105" i="4" s="1"/>
  <c r="I106" i="4" s="1"/>
  <c r="I107" i="4" s="1"/>
  <c r="I108" i="4" s="1"/>
  <c r="I109" i="4" s="1"/>
  <c r="I110" i="4" s="1"/>
  <c r="I111" i="4" s="1"/>
  <c r="I112" i="4" s="1"/>
  <c r="I113" i="4" s="1"/>
  <c r="I114" i="4" s="1"/>
  <c r="I115" i="4" s="1"/>
  <c r="I116" i="4" s="1"/>
  <c r="I117" i="4" s="1"/>
  <c r="I118" i="4" s="1"/>
  <c r="I119" i="4" s="1"/>
  <c r="I120" i="4" s="1"/>
  <c r="I121" i="4" s="1"/>
  <c r="I122" i="4" s="1"/>
  <c r="I123" i="4" s="1"/>
  <c r="I124" i="4" s="1"/>
  <c r="I125" i="4" s="1"/>
  <c r="I126" i="4" s="1"/>
  <c r="I127" i="4" s="1"/>
  <c r="I128" i="4" s="1"/>
  <c r="I129" i="4" s="1"/>
  <c r="I130" i="4" s="1"/>
  <c r="I131" i="4" s="1"/>
  <c r="I132" i="4" s="1"/>
  <c r="I133" i="4" s="1"/>
  <c r="I134" i="4" s="1"/>
  <c r="I135" i="4" s="1"/>
  <c r="I136" i="4" s="1"/>
  <c r="I137" i="4" s="1"/>
  <c r="I138" i="4" s="1"/>
  <c r="I139" i="4" s="1"/>
  <c r="I140" i="4" s="1"/>
  <c r="I141" i="4" s="1"/>
  <c r="I142" i="4" s="1"/>
  <c r="I143" i="4" s="1"/>
  <c r="I144" i="4" s="1"/>
  <c r="I145" i="4" s="1"/>
  <c r="I146" i="4" s="1"/>
  <c r="I147" i="4" s="1"/>
  <c r="I148" i="4" s="1"/>
  <c r="I149" i="4" s="1"/>
  <c r="I150" i="4" s="1"/>
  <c r="I151" i="4" s="1"/>
  <c r="I152" i="4" s="1"/>
  <c r="I153" i="4" s="1"/>
  <c r="I154" i="4" s="1"/>
  <c r="I155" i="4" s="1"/>
  <c r="I156" i="4" s="1"/>
  <c r="I157" i="4" s="1"/>
  <c r="I158" i="4" s="1"/>
  <c r="I3" i="3"/>
  <c r="J3" i="2"/>
  <c r="J4" i="2" s="1"/>
  <c r="J5" i="2" s="1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J57" i="2" s="1"/>
  <c r="J58" i="2" s="1"/>
  <c r="J59" i="2" s="1"/>
  <c r="J60" i="2" s="1"/>
  <c r="J61" i="2" s="1"/>
  <c r="J62" i="2" s="1"/>
  <c r="J63" i="2" s="1"/>
  <c r="J64" i="2" s="1"/>
  <c r="J65" i="2" s="1"/>
  <c r="J66" i="2" s="1"/>
  <c r="J67" i="2" s="1"/>
  <c r="J68" i="2" s="1"/>
  <c r="J69" i="2" s="1"/>
  <c r="J70" i="2" s="1"/>
  <c r="J71" i="2" s="1"/>
  <c r="J72" i="2" s="1"/>
  <c r="J73" i="2" s="1"/>
  <c r="J74" i="2" s="1"/>
  <c r="J75" i="2" s="1"/>
  <c r="J76" i="2" s="1"/>
  <c r="J77" i="2" s="1"/>
  <c r="J78" i="2" s="1"/>
  <c r="J79" i="2" s="1"/>
  <c r="J80" i="2" s="1"/>
  <c r="J81" i="2" s="1"/>
  <c r="J82" i="2" s="1"/>
  <c r="J83" i="2" s="1"/>
  <c r="J84" i="2" s="1"/>
  <c r="J85" i="2" s="1"/>
  <c r="J86" i="2" s="1"/>
  <c r="J87" i="2" s="1"/>
  <c r="J88" i="2" s="1"/>
  <c r="J89" i="2" s="1"/>
  <c r="J90" i="2" s="1"/>
  <c r="J91" i="2" s="1"/>
  <c r="J92" i="2" s="1"/>
  <c r="J93" i="2" s="1"/>
  <c r="J94" i="2" s="1"/>
  <c r="J95" i="2" s="1"/>
  <c r="J96" i="2" s="1"/>
  <c r="J97" i="2" s="1"/>
  <c r="J98" i="2" s="1"/>
  <c r="J99" i="2" s="1"/>
  <c r="J100" i="2" s="1"/>
  <c r="J101" i="2" s="1"/>
  <c r="J102" i="2" s="1"/>
  <c r="J103" i="2" s="1"/>
  <c r="J104" i="2" s="1"/>
  <c r="J105" i="2" s="1"/>
  <c r="J106" i="2" s="1"/>
  <c r="J107" i="2" s="1"/>
  <c r="J108" i="2" s="1"/>
  <c r="J109" i="2" s="1"/>
  <c r="J110" i="2" s="1"/>
  <c r="J111" i="2" s="1"/>
  <c r="J112" i="2" s="1"/>
  <c r="J113" i="2" s="1"/>
  <c r="J114" i="2" s="1"/>
  <c r="J115" i="2" s="1"/>
  <c r="J116" i="2" s="1"/>
  <c r="J117" i="2" s="1"/>
  <c r="J118" i="2" s="1"/>
  <c r="J119" i="2" s="1"/>
  <c r="J120" i="2" s="1"/>
  <c r="J121" i="2" s="1"/>
  <c r="J122" i="2" s="1"/>
  <c r="J123" i="2" s="1"/>
  <c r="J124" i="2" s="1"/>
  <c r="J125" i="2" s="1"/>
  <c r="J126" i="2" s="1"/>
  <c r="J127" i="2" l="1"/>
  <c r="C38" i="1"/>
  <c r="E35" i="1" s="1"/>
  <c r="I162" i="4"/>
  <c r="I163" i="4" s="1"/>
  <c r="I164" i="4" s="1"/>
  <c r="I165" i="4" s="1"/>
  <c r="I166" i="4" s="1"/>
  <c r="I167" i="4" s="1"/>
  <c r="I168" i="4" s="1"/>
  <c r="I169" i="4" s="1"/>
  <c r="I170" i="4" s="1"/>
  <c r="I171" i="4" s="1"/>
  <c r="I172" i="4" s="1"/>
  <c r="I173" i="4" s="1"/>
  <c r="I174" i="4" s="1"/>
  <c r="I175" i="4" s="1"/>
  <c r="I176" i="4" s="1"/>
  <c r="I177" i="4" s="1"/>
  <c r="I178" i="4" s="1"/>
  <c r="I179" i="4" s="1"/>
  <c r="I180" i="4" s="1"/>
  <c r="I181" i="4" s="1"/>
  <c r="I182" i="4" s="1"/>
  <c r="I183" i="4" s="1"/>
  <c r="I184" i="4" s="1"/>
  <c r="I185" i="4" s="1"/>
  <c r="I186" i="4" s="1"/>
  <c r="I187" i="4" s="1"/>
  <c r="I188" i="4" s="1"/>
  <c r="I189" i="4" s="1"/>
  <c r="I190" i="4" s="1"/>
  <c r="I191" i="4" s="1"/>
  <c r="I192" i="4" s="1"/>
  <c r="I193" i="4" s="1"/>
  <c r="I194" i="4" s="1"/>
  <c r="I195" i="4" s="1"/>
  <c r="I196" i="4" s="1"/>
  <c r="I197" i="4" s="1"/>
  <c r="I198" i="4" s="1"/>
  <c r="I199" i="4" s="1"/>
  <c r="I200" i="4" s="1"/>
  <c r="I201" i="4" s="1"/>
  <c r="I202" i="4" s="1"/>
  <c r="I203" i="4" s="1"/>
  <c r="I204" i="4" s="1"/>
  <c r="E38" i="1" s="1"/>
  <c r="I4" i="3"/>
  <c r="I5" i="3" s="1"/>
  <c r="I6" i="3" s="1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I92" i="3" s="1"/>
  <c r="I93" i="3" s="1"/>
  <c r="I94" i="3" s="1"/>
  <c r="I95" i="3" s="1"/>
  <c r="I96" i="3" s="1"/>
  <c r="I97" i="3" s="1"/>
  <c r="I98" i="3" s="1"/>
  <c r="I99" i="3" s="1"/>
  <c r="I100" i="3" s="1"/>
  <c r="I101" i="3" s="1"/>
  <c r="I102" i="3" s="1"/>
  <c r="I103" i="3" s="1"/>
  <c r="I104" i="3" s="1"/>
  <c r="I105" i="3" s="1"/>
  <c r="I106" i="3" s="1"/>
  <c r="I107" i="3" s="1"/>
  <c r="I108" i="3" s="1"/>
  <c r="I109" i="3" s="1"/>
  <c r="I110" i="3" s="1"/>
  <c r="I111" i="3" s="1"/>
  <c r="I112" i="3" s="1"/>
  <c r="I113" i="3" s="1"/>
  <c r="I114" i="3" s="1"/>
  <c r="I115" i="3" s="1"/>
  <c r="I116" i="3" s="1"/>
  <c r="I117" i="3" s="1"/>
  <c r="I118" i="3" s="1"/>
  <c r="I119" i="3" s="1"/>
  <c r="I120" i="3" s="1"/>
  <c r="I121" i="3" s="1"/>
  <c r="I122" i="3" s="1"/>
  <c r="I123" i="3" s="1"/>
  <c r="I124" i="3" s="1"/>
  <c r="I125" i="3" s="1"/>
  <c r="I126" i="3" s="1"/>
  <c r="I127" i="3" s="1"/>
  <c r="I128" i="3" s="1"/>
  <c r="I129" i="3" s="1"/>
  <c r="I130" i="3" s="1"/>
  <c r="I131" i="3" s="1"/>
  <c r="I132" i="3" s="1"/>
  <c r="I133" i="3" s="1"/>
  <c r="I134" i="3" s="1"/>
  <c r="I135" i="3" s="1"/>
  <c r="I136" i="3" s="1"/>
  <c r="I137" i="3" s="1"/>
  <c r="I138" i="3" s="1"/>
  <c r="I139" i="3" s="1"/>
  <c r="I140" i="3" s="1"/>
  <c r="I141" i="3" s="1"/>
  <c r="I142" i="3" s="1"/>
  <c r="I143" i="3" s="1"/>
  <c r="I144" i="3" s="1"/>
  <c r="I145" i="3" s="1"/>
  <c r="I146" i="3" s="1"/>
  <c r="I147" i="3" s="1"/>
  <c r="I148" i="3" s="1"/>
  <c r="I149" i="3" s="1"/>
  <c r="I150" i="3" s="1"/>
  <c r="I151" i="3" s="1"/>
  <c r="I152" i="3" s="1"/>
  <c r="I153" i="3" s="1"/>
  <c r="I154" i="3" s="1"/>
  <c r="I155" i="3" s="1"/>
  <c r="I156" i="3" s="1"/>
  <c r="I199" i="3" s="1"/>
  <c r="C18" i="1" l="1"/>
  <c r="C57" i="1" s="1"/>
  <c r="D19" i="1" l="1"/>
  <c r="D18" i="1"/>
  <c r="G39" i="1"/>
  <c r="F39" i="1"/>
  <c r="D39" i="1"/>
  <c r="E39" i="1"/>
  <c r="C39" i="1"/>
  <c r="D41" i="1" l="1"/>
  <c r="D45" i="1"/>
  <c r="D44" i="1"/>
  <c r="D43" i="1"/>
  <c r="D42" i="1"/>
  <c r="E36" i="1"/>
  <c r="E44" i="1"/>
  <c r="F44" i="1" s="1"/>
  <c r="E45" i="1"/>
  <c r="G45" i="1" s="1"/>
  <c r="E41" i="1"/>
  <c r="G44" i="1" l="1"/>
  <c r="H44" i="1" s="1"/>
  <c r="F45" i="1"/>
  <c r="H45" i="1" s="1"/>
  <c r="J46" i="1" s="1"/>
  <c r="G41" i="1"/>
  <c r="F41" i="1"/>
  <c r="I41" i="1"/>
  <c r="J41" i="1" s="1"/>
  <c r="H41" i="1" l="1"/>
  <c r="E42" i="1" l="1"/>
  <c r="G42" i="1" l="1"/>
  <c r="F42" i="1"/>
  <c r="H42" i="1" l="1"/>
  <c r="I42" i="1" s="1"/>
  <c r="J42" i="1" s="1"/>
  <c r="E43" i="1" l="1"/>
  <c r="E46" i="1" s="1"/>
  <c r="D46" i="1"/>
  <c r="G43" i="1" l="1"/>
  <c r="G46" i="1" s="1"/>
  <c r="F43" i="1"/>
  <c r="F46" i="1" s="1"/>
  <c r="H43" i="1" l="1"/>
  <c r="I43" i="1" s="1"/>
  <c r="I44" i="1" s="1"/>
  <c r="J43" i="1" l="1"/>
  <c r="J44" i="1"/>
  <c r="I45" i="1"/>
  <c r="J45" i="1" l="1"/>
  <c r="C60" i="1"/>
  <c r="C61" i="1" l="1"/>
  <c r="C62" i="1"/>
  <c r="D65" i="1" s="1"/>
  <c r="E65" i="1" s="1"/>
  <c r="I65" i="1" s="1"/>
  <c r="F65" i="1"/>
  <c r="G65" i="1"/>
  <c r="J65" i="1" l="1"/>
  <c r="D66" i="1" s="1"/>
  <c r="E66" i="1" s="1"/>
  <c r="H65" i="1"/>
  <c r="F66" i="1" l="1"/>
  <c r="E67" i="1"/>
  <c r="G66" i="1"/>
  <c r="G67" i="1" s="1"/>
  <c r="F67" i="1"/>
  <c r="H66" i="1" l="1"/>
  <c r="I66" i="1" l="1"/>
  <c r="J66" i="1" s="1"/>
  <c r="H67" i="1"/>
</calcChain>
</file>

<file path=xl/sharedStrings.xml><?xml version="1.0" encoding="utf-8"?>
<sst xmlns="http://schemas.openxmlformats.org/spreadsheetml/2006/main" count="4074" uniqueCount="849">
  <si>
    <t>YATIRIM CİNSİ</t>
  </si>
  <si>
    <t>YTB SÜRESİ</t>
  </si>
  <si>
    <t>YATIRIM KATKI ORANI</t>
  </si>
  <si>
    <t>VERGİ İNDİRİMİ</t>
  </si>
  <si>
    <t>MAHSUP ORANI</t>
  </si>
  <si>
    <t>Toplam</t>
  </si>
  <si>
    <t>YATIRIM DÖNEMİ</t>
  </si>
  <si>
    <t>YATIRIM TUTARI</t>
  </si>
  <si>
    <t>KURUM/GEÇİCİ VERGİ ORANI</t>
  </si>
  <si>
    <t>YATIRIMA KATKI TUTARI</t>
  </si>
  <si>
    <t>İŞLETME DÖNEMİ</t>
  </si>
  <si>
    <t>İNDİRİMLİ KURUM/GEÇİCİ VERGİ ORANI</t>
  </si>
  <si>
    <t xml:space="preserve"> </t>
  </si>
  <si>
    <t>SGK ASGARİ ÜCRET İŞVEREN HİSSESİ</t>
  </si>
  <si>
    <t>5 YIL</t>
  </si>
  <si>
    <t>BELGE İLE İLGİLİ ÖZEL DURUMLAR</t>
  </si>
  <si>
    <t>YTB MÜRACAAT TARİHİ</t>
  </si>
  <si>
    <t>Ürün çeşitlendirme</t>
  </si>
  <si>
    <t>Sakarya 2 Osb</t>
  </si>
  <si>
    <t>YTB TARİHİ-NO</t>
  </si>
  <si>
    <t>24.8.2015-120338</t>
  </si>
  <si>
    <t>3 yıl 1/2 ek süre</t>
  </si>
  <si>
    <t>Başlangıç</t>
  </si>
  <si>
    <t>Bitiş</t>
  </si>
  <si>
    <t>1- Kdv istisnası</t>
  </si>
  <si>
    <t>2- Gümrük vergisi muafiyeti</t>
  </si>
  <si>
    <t>3- Vergi indirimi</t>
  </si>
  <si>
    <t>4- Sigorta primi işveren hissesi desteği</t>
  </si>
  <si>
    <t>Sürekli</t>
  </si>
  <si>
    <t>yatırım süresi+İşletme süresi</t>
  </si>
  <si>
    <t>Tamamlama vizesi</t>
  </si>
  <si>
    <t>5 yıl yatırımın % 20 ulaşıncaya kadar</t>
  </si>
  <si>
    <t>31.12.2015 kadar % 10 yatırım aksi halde %50</t>
  </si>
  <si>
    <t>31.12.2015 kadar % 10 yatırım aksi halde 3 yıl</t>
  </si>
  <si>
    <t>DESTEKLER ( 3 Bölge)</t>
  </si>
  <si>
    <t>YATIRIM YERİ ( 2 Bölge)</t>
  </si>
  <si>
    <t xml:space="preserve">31.12.2015 kadar % 10 yatırım aksi halde %20 </t>
  </si>
  <si>
    <t>31.12.2015 KADAR % 10 YATIRIM BİLDİRİMİ ( DESTEKLERİN SÜRESİ İÇİN)</t>
  </si>
  <si>
    <t>% 100 ARTIŞ % 50 AZALIŞ REVİZE</t>
  </si>
  <si>
    <t>BİNA İNŞAAT YTB MÜRACAAT TARİHİNDEN İTİBAREN</t>
  </si>
  <si>
    <t>MAKİNE TESİS CİHAZLAR YTB TARİHİ İTİBARİ İLE</t>
  </si>
  <si>
    <t>SGK İŞVEREN HİSSESİ TAMAMLAMA VİZESİ İTİBARİ İLE</t>
  </si>
  <si>
    <t>YURT İÇİ 2 EL MAKİNA TESİS CİHAZ YASAK</t>
  </si>
  <si>
    <t>YURT DIŞI İZİN İLE 2 EL MAKİNA TESİS CİHAZ ALLINABİLİR</t>
  </si>
  <si>
    <t>5 YILINI DOLDURMAMIŞ MAKİNA DEVİR,SATIŞ,İHRAÇ BAKANLIK İZNİNE TABİ</t>
  </si>
  <si>
    <t>GEÇİCİ VERGİ VE YILLIK HARCAMA TUTARI FİNANSAL KİRALAMA TAKSİTLERİNİ AŞMAYACAK</t>
  </si>
  <si>
    <t>ÖLÇÜTLER</t>
  </si>
  <si>
    <t>TOPLAM YATIRIM KATKI TUTARI % 60</t>
  </si>
  <si>
    <t>DİĞER GELİRLERDEN ELDE EDİLEN KAZANÇ</t>
  </si>
  <si>
    <t>FAALİYETLERDEN ELDE EDİLEN KAZANÇ</t>
  </si>
  <si>
    <t>SÜREKLİ REVİZE EDELİM</t>
  </si>
  <si>
    <t>Muavin Defter</t>
  </si>
  <si>
    <t>Hesap Kodu</t>
  </si>
  <si>
    <t>Hesap Adı</t>
  </si>
  <si>
    <t>Birim</t>
  </si>
  <si>
    <t>Tarih</t>
  </si>
  <si>
    <t>Fiş Türü</t>
  </si>
  <si>
    <t>Fiş No.</t>
  </si>
  <si>
    <t>Açıklama</t>
  </si>
  <si>
    <t>Borç</t>
  </si>
  <si>
    <t>Alacak</t>
  </si>
  <si>
    <t>Bakiye</t>
  </si>
  <si>
    <t>258.01.02</t>
  </si>
  <si>
    <t>Mahsup</t>
  </si>
  <si>
    <t>00006241</t>
  </si>
  <si>
    <t>00006257</t>
  </si>
  <si>
    <t>00006172</t>
  </si>
  <si>
    <t>00006171</t>
  </si>
  <si>
    <t>00006758</t>
  </si>
  <si>
    <t>00006761</t>
  </si>
  <si>
    <t>00006762</t>
  </si>
  <si>
    <t>00007212</t>
  </si>
  <si>
    <t>00006736</t>
  </si>
  <si>
    <t>00006763</t>
  </si>
  <si>
    <t>00006760</t>
  </si>
  <si>
    <t>00006759</t>
  </si>
  <si>
    <t>00007203</t>
  </si>
  <si>
    <t>00007280</t>
  </si>
  <si>
    <t>00008335</t>
  </si>
  <si>
    <t>00008925</t>
  </si>
  <si>
    <t>00008238</t>
  </si>
  <si>
    <t>00008447</t>
  </si>
  <si>
    <t>00008446</t>
  </si>
  <si>
    <t>00007739</t>
  </si>
  <si>
    <t>00008445</t>
  </si>
  <si>
    <t>00008659</t>
  </si>
  <si>
    <t>00009677</t>
  </si>
  <si>
    <t>00009676</t>
  </si>
  <si>
    <t>00009678</t>
  </si>
  <si>
    <t>00010730</t>
  </si>
  <si>
    <t>00009862</t>
  </si>
  <si>
    <t>00010652</t>
  </si>
  <si>
    <t>00010625</t>
  </si>
  <si>
    <t>00010651</t>
  </si>
  <si>
    <t>00010647</t>
  </si>
  <si>
    <t>00010646</t>
  </si>
  <si>
    <t>00011284</t>
  </si>
  <si>
    <t>00012162</t>
  </si>
  <si>
    <t>00011712</t>
  </si>
  <si>
    <t>00011267</t>
  </si>
  <si>
    <t>00011306</t>
  </si>
  <si>
    <t>00012088</t>
  </si>
  <si>
    <t>00013917</t>
  </si>
  <si>
    <t>00014429</t>
  </si>
  <si>
    <t>00016385</t>
  </si>
  <si>
    <t>00016384</t>
  </si>
  <si>
    <t>00016010</t>
  </si>
  <si>
    <t>00016713</t>
  </si>
  <si>
    <t>00016541</t>
  </si>
  <si>
    <t>00016542</t>
  </si>
  <si>
    <t>00015645</t>
  </si>
  <si>
    <t>00016915</t>
  </si>
  <si>
    <t>00017655</t>
  </si>
  <si>
    <t>00017679</t>
  </si>
  <si>
    <t>00017676</t>
  </si>
  <si>
    <t>00017653</t>
  </si>
  <si>
    <t>00017675</t>
  </si>
  <si>
    <t>00017639</t>
  </si>
  <si>
    <t>00017651</t>
  </si>
  <si>
    <t>00017677</t>
  </si>
  <si>
    <t>00017680</t>
  </si>
  <si>
    <t>00018213</t>
  </si>
  <si>
    <t>00017678</t>
  </si>
  <si>
    <t>00017681</t>
  </si>
  <si>
    <t>00017672</t>
  </si>
  <si>
    <t>00017673</t>
  </si>
  <si>
    <t>00017674</t>
  </si>
  <si>
    <t>00018865</t>
  </si>
  <si>
    <t>00019363</t>
  </si>
  <si>
    <t>00019375</t>
  </si>
  <si>
    <t>00018862</t>
  </si>
  <si>
    <t>00019376</t>
  </si>
  <si>
    <t>00019189</t>
  </si>
  <si>
    <t>00019362</t>
  </si>
  <si>
    <t>00018864</t>
  </si>
  <si>
    <t>00018868</t>
  </si>
  <si>
    <t>00019364</t>
  </si>
  <si>
    <t>00020739</t>
  </si>
  <si>
    <t>00019374</t>
  </si>
  <si>
    <t>00020688</t>
  </si>
  <si>
    <t>00020696</t>
  </si>
  <si>
    <t>00020697</t>
  </si>
  <si>
    <t>00020698</t>
  </si>
  <si>
    <t>00020708</t>
  </si>
  <si>
    <t>00021757</t>
  </si>
  <si>
    <t>00020709</t>
  </si>
  <si>
    <t>00020704</t>
  </si>
  <si>
    <t>00020705</t>
  </si>
  <si>
    <t>00021755</t>
  </si>
  <si>
    <t>00021754</t>
  </si>
  <si>
    <t>00021756</t>
  </si>
  <si>
    <t>00020710</t>
  </si>
  <si>
    <t>00020707</t>
  </si>
  <si>
    <t>00020713</t>
  </si>
  <si>
    <t>00020703</t>
  </si>
  <si>
    <t>00021751</t>
  </si>
  <si>
    <t>00020712</t>
  </si>
  <si>
    <t>00021753</t>
  </si>
  <si>
    <t>00021494</t>
  </si>
  <si>
    <t>00020701</t>
  </si>
  <si>
    <t>00020706</t>
  </si>
  <si>
    <t>00021490</t>
  </si>
  <si>
    <t>00021752</t>
  </si>
  <si>
    <t>00021495</t>
  </si>
  <si>
    <t>00021493</t>
  </si>
  <si>
    <t>00021476</t>
  </si>
  <si>
    <t>00021491</t>
  </si>
  <si>
    <t>00021727</t>
  </si>
  <si>
    <t>00021747</t>
  </si>
  <si>
    <t>00021767</t>
  </si>
  <si>
    <t>Açılış</t>
  </si>
  <si>
    <t>0000001</t>
  </si>
  <si>
    <t>00000308</t>
  </si>
  <si>
    <t>00000510</t>
  </si>
  <si>
    <t>00000307</t>
  </si>
  <si>
    <t>00000514</t>
  </si>
  <si>
    <t>00000989</t>
  </si>
  <si>
    <t>00000473</t>
  </si>
  <si>
    <t>00000490</t>
  </si>
  <si>
    <t>00000987</t>
  </si>
  <si>
    <t>00000990</t>
  </si>
  <si>
    <t>00001017</t>
  </si>
  <si>
    <t>00001142</t>
  </si>
  <si>
    <t>00002031</t>
  </si>
  <si>
    <t>00001547</t>
  </si>
  <si>
    <t>00001496</t>
  </si>
  <si>
    <t>00001511</t>
  </si>
  <si>
    <t>00001539</t>
  </si>
  <si>
    <t>00002199</t>
  </si>
  <si>
    <t>00000976</t>
  </si>
  <si>
    <t>00001495</t>
  </si>
  <si>
    <t>00001567</t>
  </si>
  <si>
    <t>00001540</t>
  </si>
  <si>
    <t>00002540</t>
  </si>
  <si>
    <t>00002509</t>
  </si>
  <si>
    <t>00001509</t>
  </si>
  <si>
    <t>00001713</t>
  </si>
  <si>
    <t>00001714</t>
  </si>
  <si>
    <t>00001715</t>
  </si>
  <si>
    <t>00001716</t>
  </si>
  <si>
    <t>00001717</t>
  </si>
  <si>
    <t>00001718</t>
  </si>
  <si>
    <t>00001719</t>
  </si>
  <si>
    <t>00003408</t>
  </si>
  <si>
    <t>00004051</t>
  </si>
  <si>
    <t>00001517</t>
  </si>
  <si>
    <t>00002030</t>
  </si>
  <si>
    <t>00004076</t>
  </si>
  <si>
    <t>00002117</t>
  </si>
  <si>
    <t>00004103</t>
  </si>
  <si>
    <t>00004005</t>
  </si>
  <si>
    <t>00002144</t>
  </si>
  <si>
    <t>00003161</t>
  </si>
  <si>
    <t>00004015</t>
  </si>
  <si>
    <t>00004066</t>
  </si>
  <si>
    <t>00004078</t>
  </si>
  <si>
    <t>00004079</t>
  </si>
  <si>
    <t>00002404</t>
  </si>
  <si>
    <t>00002405</t>
  </si>
  <si>
    <t>00004070</t>
  </si>
  <si>
    <t>00004102</t>
  </si>
  <si>
    <t>00002029</t>
  </si>
  <si>
    <t>00002510</t>
  </si>
  <si>
    <t>00004077</t>
  </si>
  <si>
    <t>00004068</t>
  </si>
  <si>
    <t>00004100</t>
  </si>
  <si>
    <t>00004011</t>
  </si>
  <si>
    <t>00004018</t>
  </si>
  <si>
    <t>00004017</t>
  </si>
  <si>
    <t>00004023</t>
  </si>
  <si>
    <t>00004052</t>
  </si>
  <si>
    <t>00004067</t>
  </si>
  <si>
    <t>00004010</t>
  </si>
  <si>
    <t>00004024</t>
  </si>
  <si>
    <t>00002579</t>
  </si>
  <si>
    <t>00004009</t>
  </si>
  <si>
    <t>00004016</t>
  </si>
  <si>
    <t>00004004</t>
  </si>
  <si>
    <t>00003590</t>
  </si>
  <si>
    <t>00004053</t>
  </si>
  <si>
    <t>00004254</t>
  </si>
  <si>
    <t>00004528</t>
  </si>
  <si>
    <t>00003589</t>
  </si>
  <si>
    <t>00004392</t>
  </si>
  <si>
    <t>00004415</t>
  </si>
  <si>
    <t>00006397</t>
  </si>
  <si>
    <t>00004022</t>
  </si>
  <si>
    <t>00004431</t>
  </si>
  <si>
    <t>00004025</t>
  </si>
  <si>
    <t>00003704</t>
  </si>
  <si>
    <t>00003960</t>
  </si>
  <si>
    <t>00004014</t>
  </si>
  <si>
    <t>00004418</t>
  </si>
  <si>
    <t>00004422</t>
  </si>
  <si>
    <t>00006398</t>
  </si>
  <si>
    <t>00003414</t>
  </si>
  <si>
    <t>00004071</t>
  </si>
  <si>
    <t>00004104</t>
  </si>
  <si>
    <t>00004105</t>
  </si>
  <si>
    <t>00004393</t>
  </si>
  <si>
    <t>00004396</t>
  </si>
  <si>
    <t>00004417</t>
  </si>
  <si>
    <t>00004391</t>
  </si>
  <si>
    <t>00003448</t>
  </si>
  <si>
    <t>00004101</t>
  </si>
  <si>
    <t>00003961</t>
  </si>
  <si>
    <t>00004382</t>
  </si>
  <si>
    <t>00004416</t>
  </si>
  <si>
    <t>00006354</t>
  </si>
  <si>
    <t>00006465</t>
  </si>
  <si>
    <t>00006506</t>
  </si>
  <si>
    <t>00004437</t>
  </si>
  <si>
    <t>00004438</t>
  </si>
  <si>
    <t>00006356</t>
  </si>
  <si>
    <t>00004434</t>
  </si>
  <si>
    <t>00006357</t>
  </si>
  <si>
    <t>00004072</t>
  </si>
  <si>
    <t>00006359</t>
  </si>
  <si>
    <t>00006360</t>
  </si>
  <si>
    <t>00006361</t>
  </si>
  <si>
    <t>00006425</t>
  </si>
  <si>
    <t>00004410</t>
  </si>
  <si>
    <t>00004433</t>
  </si>
  <si>
    <t>00006365</t>
  </si>
  <si>
    <t>00006366</t>
  </si>
  <si>
    <t>00004383</t>
  </si>
  <si>
    <t>00004435</t>
  </si>
  <si>
    <t>00006368</t>
  </si>
  <si>
    <t>00006371</t>
  </si>
  <si>
    <t>00006507</t>
  </si>
  <si>
    <t>00004419</t>
  </si>
  <si>
    <t>00004842</t>
  </si>
  <si>
    <t>00006375</t>
  </si>
  <si>
    <t>00006399</t>
  </si>
  <si>
    <t>00006500</t>
  </si>
  <si>
    <t>00006501</t>
  </si>
  <si>
    <t>00006503</t>
  </si>
  <si>
    <t>00006379</t>
  </si>
  <si>
    <t>00006428</t>
  </si>
  <si>
    <t>00006505</t>
  </si>
  <si>
    <t>00006383</t>
  </si>
  <si>
    <t>00006478</t>
  </si>
  <si>
    <t>00006479</t>
  </si>
  <si>
    <t>00006508</t>
  </si>
  <si>
    <t>00006140</t>
  </si>
  <si>
    <t>00006389</t>
  </si>
  <si>
    <t>00006390</t>
  </si>
  <si>
    <t>00006391</t>
  </si>
  <si>
    <t>00006392</t>
  </si>
  <si>
    <t>00006393</t>
  </si>
  <si>
    <t>00006401</t>
  </si>
  <si>
    <t>00006403</t>
  </si>
  <si>
    <t>00006502</t>
  </si>
  <si>
    <t>00006692</t>
  </si>
  <si>
    <t>301.01</t>
  </si>
  <si>
    <t>00001353</t>
  </si>
  <si>
    <t>00001354</t>
  </si>
  <si>
    <t>00002164</t>
  </si>
  <si>
    <t>00004441</t>
  </si>
  <si>
    <t>301.02</t>
  </si>
  <si>
    <t>00001355</t>
  </si>
  <si>
    <t>00001843</t>
  </si>
  <si>
    <t>00002629</t>
  </si>
  <si>
    <t>00004450</t>
  </si>
  <si>
    <t>301.04</t>
  </si>
  <si>
    <t>00001356</t>
  </si>
  <si>
    <t>00001357</t>
  </si>
  <si>
    <t>00002630</t>
  </si>
  <si>
    <t>00004927</t>
  </si>
  <si>
    <t>301.05</t>
  </si>
  <si>
    <t>00002632</t>
  </si>
  <si>
    <t>00002633</t>
  </si>
  <si>
    <t>00004451</t>
  </si>
  <si>
    <t>301.06</t>
  </si>
  <si>
    <t>00004972</t>
  </si>
  <si>
    <t>301.07</t>
  </si>
  <si>
    <t>00001391</t>
  </si>
  <si>
    <t>00001392</t>
  </si>
  <si>
    <t>00002777</t>
  </si>
  <si>
    <t>00004926</t>
  </si>
  <si>
    <t>301.08</t>
  </si>
  <si>
    <t>00001397</t>
  </si>
  <si>
    <t>00001398</t>
  </si>
  <si>
    <t>00001443</t>
  </si>
  <si>
    <t>00003679</t>
  </si>
  <si>
    <t>301.09</t>
  </si>
  <si>
    <t>00004287</t>
  </si>
  <si>
    <t>00004288</t>
  </si>
  <si>
    <t>00004453</t>
  </si>
  <si>
    <t>301.10</t>
  </si>
  <si>
    <t>00001401</t>
  </si>
  <si>
    <t>00001402</t>
  </si>
  <si>
    <t>00001403</t>
  </si>
  <si>
    <t>00001446</t>
  </si>
  <si>
    <t>00003623</t>
  </si>
  <si>
    <t>301.11</t>
  </si>
  <si>
    <t>00003624</t>
  </si>
  <si>
    <t>00003625</t>
  </si>
  <si>
    <t>00003626</t>
  </si>
  <si>
    <t>00003627</t>
  </si>
  <si>
    <t>301.12</t>
  </si>
  <si>
    <t>00001406</t>
  </si>
  <si>
    <t>00001407</t>
  </si>
  <si>
    <t>00001445</t>
  </si>
  <si>
    <t>00003621</t>
  </si>
  <si>
    <t>301.14</t>
  </si>
  <si>
    <t>00001409</t>
  </si>
  <si>
    <t>CARİ DÖNEM DAHİLYARARLANILAN TOPLAM KATKI TUTARI</t>
  </si>
  <si>
    <t>CARİ DÖNEMDE YARARLANILAN KATKI TUTARI</t>
  </si>
  <si>
    <t>FİİLİ HARCAMA KATKI TUTARI</t>
  </si>
  <si>
    <t>İNDİRİM UYGULANABİLECEK KV/GV MATRAHI</t>
  </si>
  <si>
    <t>VERGİYE ESAS İNDİRİMLİ KV/GV MATRAHI</t>
  </si>
  <si>
    <t>MATRAHIN NORMAL KV/GV</t>
  </si>
  <si>
    <t>İNDİRİMLİ ÖDENECEK KV/GV</t>
  </si>
  <si>
    <t>00007210</t>
  </si>
  <si>
    <t>00007950</t>
  </si>
  <si>
    <t>00006547</t>
  </si>
  <si>
    <t>00008056</t>
  </si>
  <si>
    <t>00006523</t>
  </si>
  <si>
    <t>00006526</t>
  </si>
  <si>
    <t>00006546</t>
  </si>
  <si>
    <t>00006644</t>
  </si>
  <si>
    <t>00008055</t>
  </si>
  <si>
    <t>00005595</t>
  </si>
  <si>
    <t>00006521</t>
  </si>
  <si>
    <t>00006524</t>
  </si>
  <si>
    <t>00006527</t>
  </si>
  <si>
    <t>00006538</t>
  </si>
  <si>
    <t>00006539</t>
  </si>
  <si>
    <t>00008052</t>
  </si>
  <si>
    <t>00008053</t>
  </si>
  <si>
    <t>00006545</t>
  </si>
  <si>
    <t>00008051</t>
  </si>
  <si>
    <t>00006639</t>
  </si>
  <si>
    <t>00006640</t>
  </si>
  <si>
    <t>00007991</t>
  </si>
  <si>
    <t>00006544</t>
  </si>
  <si>
    <t>00006548</t>
  </si>
  <si>
    <t>00006525</t>
  </si>
  <si>
    <t>00006550</t>
  </si>
  <si>
    <t>00006570</t>
  </si>
  <si>
    <t>00006667</t>
  </si>
  <si>
    <t>00007998</t>
  </si>
  <si>
    <t>00008054</t>
  </si>
  <si>
    <t>00006529</t>
  </si>
  <si>
    <t>00006543</t>
  </si>
  <si>
    <t>00006519</t>
  </si>
  <si>
    <t>00007198</t>
  </si>
  <si>
    <t>00007997</t>
  </si>
  <si>
    <t>00008336</t>
  </si>
  <si>
    <t>00006542</t>
  </si>
  <si>
    <t>00006549</t>
  </si>
  <si>
    <t>00006886</t>
  </si>
  <si>
    <t>00007967</t>
  </si>
  <si>
    <t>00007989</t>
  </si>
  <si>
    <t>00008157</t>
  </si>
  <si>
    <t>00007993</t>
  </si>
  <si>
    <t>00008160</t>
  </si>
  <si>
    <t>00006700</t>
  </si>
  <si>
    <t>00007127</t>
  </si>
  <si>
    <t>00008162</t>
  </si>
  <si>
    <t>00006666</t>
  </si>
  <si>
    <t>00007990</t>
  </si>
  <si>
    <t>00006520</t>
  </si>
  <si>
    <t>00006690</t>
  </si>
  <si>
    <t>00007986</t>
  </si>
  <si>
    <t>00008161</t>
  </si>
  <si>
    <t>00007965</t>
  </si>
  <si>
    <t>00006565</t>
  </si>
  <si>
    <t>00006665</t>
  </si>
  <si>
    <t>00007974</t>
  </si>
  <si>
    <t>00008158</t>
  </si>
  <si>
    <t>00008159</t>
  </si>
  <si>
    <t>00008163</t>
  </si>
  <si>
    <t>00007944</t>
  </si>
  <si>
    <t>00007948</t>
  </si>
  <si>
    <t>00007963</t>
  </si>
  <si>
    <t>00008333</t>
  </si>
  <si>
    <t>00007959</t>
  </si>
  <si>
    <t>00007962</t>
  </si>
  <si>
    <t>00007937</t>
  </si>
  <si>
    <t>00008061</t>
  </si>
  <si>
    <t>00006840</t>
  </si>
  <si>
    <t>00008000</t>
  </si>
  <si>
    <t>00008538</t>
  </si>
  <si>
    <t>00007107</t>
  </si>
  <si>
    <t>00008604</t>
  </si>
  <si>
    <t>00008597</t>
  </si>
  <si>
    <t>00008598</t>
  </si>
  <si>
    <t>00006912</t>
  </si>
  <si>
    <t>00007134</t>
  </si>
  <si>
    <t>00007420</t>
  </si>
  <si>
    <t>00007145</t>
  </si>
  <si>
    <t>00007188</t>
  </si>
  <si>
    <t>00007218</t>
  </si>
  <si>
    <t>00008626</t>
  </si>
  <si>
    <t>00008627</t>
  </si>
  <si>
    <t>00008628</t>
  </si>
  <si>
    <t>00008632</t>
  </si>
  <si>
    <t>00008629</t>
  </si>
  <si>
    <t>00008697</t>
  </si>
  <si>
    <t>00008506</t>
  </si>
  <si>
    <t>00009871</t>
  </si>
  <si>
    <t>00008531</t>
  </si>
  <si>
    <t>00008700</t>
  </si>
  <si>
    <t>00008707</t>
  </si>
  <si>
    <t>00008526</t>
  </si>
  <si>
    <t>00008515</t>
  </si>
  <si>
    <t>00008516</t>
  </si>
  <si>
    <t>00009826</t>
  </si>
  <si>
    <t>00009798</t>
  </si>
  <si>
    <t>00010712</t>
  </si>
  <si>
    <t>00010741</t>
  </si>
  <si>
    <t>00008636</t>
  </si>
  <si>
    <t>00009799</t>
  </si>
  <si>
    <t>00009825</t>
  </si>
  <si>
    <t>00008475</t>
  </si>
  <si>
    <t>00008698</t>
  </si>
  <si>
    <t>00008699</t>
  </si>
  <si>
    <t>00008530</t>
  </si>
  <si>
    <t>00010715</t>
  </si>
  <si>
    <t>00010716</t>
  </si>
  <si>
    <t>00009797</t>
  </si>
  <si>
    <t>00008635</t>
  </si>
  <si>
    <t>00008702</t>
  </si>
  <si>
    <t>00009727</t>
  </si>
  <si>
    <t>00008717</t>
  </si>
  <si>
    <t>00009854</t>
  </si>
  <si>
    <t>00009929</t>
  </si>
  <si>
    <t>00010894</t>
  </si>
  <si>
    <t>00008752</t>
  </si>
  <si>
    <t>00009823</t>
  </si>
  <si>
    <t>00009828</t>
  </si>
  <si>
    <t>00009829</t>
  </si>
  <si>
    <t>00009938</t>
  </si>
  <si>
    <t>00009981</t>
  </si>
  <si>
    <t>00009982</t>
  </si>
  <si>
    <t>00010347</t>
  </si>
  <si>
    <t>00009861</t>
  </si>
  <si>
    <t>00010352</t>
  </si>
  <si>
    <t>00009451</t>
  </si>
  <si>
    <t>00009817</t>
  </si>
  <si>
    <t>00010435</t>
  </si>
  <si>
    <t>00009827</t>
  </si>
  <si>
    <t>00009939</t>
  </si>
  <si>
    <t>00010346</t>
  </si>
  <si>
    <t>00010353</t>
  </si>
  <si>
    <t>00010760</t>
  </si>
  <si>
    <t>00012027</t>
  </si>
  <si>
    <t>00010421</t>
  </si>
  <si>
    <t>00010422</t>
  </si>
  <si>
    <t>00010423</t>
  </si>
  <si>
    <t>00010424</t>
  </si>
  <si>
    <t>00012037</t>
  </si>
  <si>
    <t>00010754</t>
  </si>
  <si>
    <t>00011193</t>
  </si>
  <si>
    <t>00012216</t>
  </si>
  <si>
    <t>00012248</t>
  </si>
  <si>
    <t>00012196</t>
  </si>
  <si>
    <t>00010990</t>
  </si>
  <si>
    <t>00012331</t>
  </si>
  <si>
    <t>00005630</t>
  </si>
  <si>
    <t>00007846</t>
  </si>
  <si>
    <t>00009872</t>
  </si>
  <si>
    <t>00005952</t>
  </si>
  <si>
    <t>00008690</t>
  </si>
  <si>
    <t>00010785</t>
  </si>
  <si>
    <t>00006744</t>
  </si>
  <si>
    <t>00008706</t>
  </si>
  <si>
    <t>00011196</t>
  </si>
  <si>
    <t>00005953</t>
  </si>
  <si>
    <t>00008372</t>
  </si>
  <si>
    <t>00010629</t>
  </si>
  <si>
    <t>00005631</t>
  </si>
  <si>
    <t>00007471</t>
  </si>
  <si>
    <t>00010349</t>
  </si>
  <si>
    <t>00006716</t>
  </si>
  <si>
    <t>00008692</t>
  </si>
  <si>
    <t>00010986</t>
  </si>
  <si>
    <t>00005261</t>
  </si>
  <si>
    <t>00007062</t>
  </si>
  <si>
    <t>00009464</t>
  </si>
  <si>
    <t>00006641</t>
  </si>
  <si>
    <t>00008383</t>
  </si>
  <si>
    <t>00010790</t>
  </si>
  <si>
    <t>00005259</t>
  </si>
  <si>
    <t>00007101</t>
  </si>
  <si>
    <t>00009462</t>
  </si>
  <si>
    <t>00005260</t>
  </si>
  <si>
    <t>00007060</t>
  </si>
  <si>
    <t>00009463</t>
  </si>
  <si>
    <t>00005262</t>
  </si>
  <si>
    <t>00007061</t>
  </si>
  <si>
    <t>00009461</t>
  </si>
  <si>
    <t>00005338</t>
  </si>
  <si>
    <t>00005629</t>
  </si>
  <si>
    <t>00007847</t>
  </si>
  <si>
    <t>00010348</t>
  </si>
  <si>
    <t>00005624</t>
  </si>
  <si>
    <t>00005625</t>
  </si>
  <si>
    <t>00005626</t>
  </si>
  <si>
    <t>00005628</t>
  </si>
  <si>
    <t>00007063</t>
  </si>
  <si>
    <t>00009465</t>
  </si>
  <si>
    <t>2016 1</t>
  </si>
  <si>
    <t>2016 2</t>
  </si>
  <si>
    <t>2016 3</t>
  </si>
  <si>
    <t>2016 4</t>
  </si>
  <si>
    <t>Diğer faaliyetlerden elde edilen kazançlara indirimli kurumlar vergisi uygulanması açısından</t>
  </si>
  <si>
    <t>“yatırım dönemi- ifadesinden, yatırım teşvik belgesi kapsamındaki yatırıma fiilen başlanılan</t>
  </si>
  <si>
    <t>tarihi içeren geçici vergilendirme döneminin başından tamamlama vizesi yapılması amacıyla</t>
  </si>
  <si>
    <t>Ekonomi Bakanlığına müracaat tarihini içeren geçici vergilendirme döneminin son gününe</t>
  </si>
  <si>
    <t>kadar olan sürenin anlaşılması gerekmektedir.</t>
  </si>
  <si>
    <t>olarak Ekonomi Bakanlığına müracaat tarihinden önceki bir geçici vergilendirme dönemine</t>
  </si>
  <si>
    <t>isabet etmesi halinde ise yatırımın fiilen tamamlandığı tarihi içeren geçici vergilendirme</t>
  </si>
  <si>
    <t>döneminin son gününün yatırım döneminin sona erdiği tarih olarak dikkate alınması</t>
  </si>
  <si>
    <t>gerekmektedir.</t>
  </si>
  <si>
    <t>KURUMLAR VERGİSİ GENEL TEBLİĞİ (SERİ NO:1)’NDE DEĞİŞİKLİK YAPILMASINA DAİR TEBLİĞ (SERİ NO: 10)</t>
  </si>
  <si>
    <r>
      <t xml:space="preserve">Öte yandan yatırınım </t>
    </r>
    <r>
      <rPr>
        <sz val="10"/>
        <color rgb="FFFF0000"/>
        <rFont val="Arial"/>
        <family val="2"/>
        <charset val="162"/>
      </rPr>
      <t>fiilen tamamlandığı tarihin</t>
    </r>
    <r>
      <rPr>
        <sz val="10"/>
        <color theme="1"/>
        <rFont val="Arial"/>
        <family val="2"/>
        <charset val="162"/>
      </rPr>
      <t>, tamamlama vizesinin yapılmasına ilişkin</t>
    </r>
  </si>
  <si>
    <t>Tevsi Yatıırma isabet eden kazanç tutarı</t>
  </si>
  <si>
    <t>x Ticari bilanço karı</t>
  </si>
  <si>
    <t>Kek kazanç tutarı</t>
  </si>
  <si>
    <t>Toplam kazanç tutarı</t>
  </si>
  <si>
    <t>İşletme Dönemi Tevsii yatırım kazanç tespiti</t>
  </si>
  <si>
    <t>Önemli Not</t>
  </si>
  <si>
    <t>TOPLAM</t>
  </si>
  <si>
    <t>301</t>
  </si>
  <si>
    <t>FATURA TARİHİ</t>
  </si>
  <si>
    <t>FATURA SERİ NO</t>
  </si>
  <si>
    <t>FATURA NO</t>
  </si>
  <si>
    <t>VERGİ / T.C. NO</t>
  </si>
  <si>
    <t>MİKTAR</t>
  </si>
  <si>
    <t>TUTAR</t>
  </si>
  <si>
    <t>KDV</t>
  </si>
  <si>
    <t>A</t>
  </si>
  <si>
    <t>137706</t>
  </si>
  <si>
    <t>8170011247</t>
  </si>
  <si>
    <t>1 ADET</t>
  </si>
  <si>
    <t>B</t>
  </si>
  <si>
    <t>733748</t>
  </si>
  <si>
    <t>8750049629</t>
  </si>
  <si>
    <t>478 ADET</t>
  </si>
  <si>
    <t>456331</t>
  </si>
  <si>
    <t>20534098854</t>
  </si>
  <si>
    <t>3 ADET</t>
  </si>
  <si>
    <t>733775</t>
  </si>
  <si>
    <t>75 ADET</t>
  </si>
  <si>
    <t>154262</t>
  </si>
  <si>
    <t>4660358182</t>
  </si>
  <si>
    <t>146160</t>
  </si>
  <si>
    <t>4110332293</t>
  </si>
  <si>
    <t>1 adet</t>
  </si>
  <si>
    <t>422018</t>
  </si>
  <si>
    <t>9980381185</t>
  </si>
  <si>
    <t>733817</t>
  </si>
  <si>
    <t>440 ADET</t>
  </si>
  <si>
    <t>733821</t>
  </si>
  <si>
    <t>002304</t>
  </si>
  <si>
    <t>5 ADET</t>
  </si>
  <si>
    <t>422121</t>
  </si>
  <si>
    <t>421961</t>
  </si>
  <si>
    <t>421985</t>
  </si>
  <si>
    <t>421888</t>
  </si>
  <si>
    <t>00012836</t>
  </si>
  <si>
    <t>00012364</t>
  </si>
  <si>
    <t>00011725</t>
  </si>
  <si>
    <t>00012344</t>
  </si>
  <si>
    <t>00012345</t>
  </si>
  <si>
    <t>00012571</t>
  </si>
  <si>
    <t>00012572</t>
  </si>
  <si>
    <t>00013314</t>
  </si>
  <si>
    <t>00012440</t>
  </si>
  <si>
    <t>00012441</t>
  </si>
  <si>
    <t>00012442</t>
  </si>
  <si>
    <t>00013204</t>
  </si>
  <si>
    <t>00013182</t>
  </si>
  <si>
    <t>00013712</t>
  </si>
  <si>
    <t>00014418</t>
  </si>
  <si>
    <t>00014419</t>
  </si>
  <si>
    <t>00014420</t>
  </si>
  <si>
    <t>00014714</t>
  </si>
  <si>
    <t>00013058</t>
  </si>
  <si>
    <t>00013611</t>
  </si>
  <si>
    <t>00013055</t>
  </si>
  <si>
    <t>00013702</t>
  </si>
  <si>
    <t>00013326</t>
  </si>
  <si>
    <t>00014826</t>
  </si>
  <si>
    <t>00014788</t>
  </si>
  <si>
    <t>00014825</t>
  </si>
  <si>
    <t>00013941</t>
  </si>
  <si>
    <t>00017301</t>
  </si>
  <si>
    <t>00014066</t>
  </si>
  <si>
    <t>00014916</t>
  </si>
  <si>
    <t>00015649</t>
  </si>
  <si>
    <t>00015780</t>
  </si>
  <si>
    <t>00017338</t>
  </si>
  <si>
    <t>00015650</t>
  </si>
  <si>
    <t>00015781</t>
  </si>
  <si>
    <t>00015782</t>
  </si>
  <si>
    <t>00014939</t>
  </si>
  <si>
    <t>00017308</t>
  </si>
  <si>
    <t>00015785</t>
  </si>
  <si>
    <t>00017339</t>
  </si>
  <si>
    <t>00017245</t>
  </si>
  <si>
    <t>00015783</t>
  </si>
  <si>
    <t>00017636</t>
  </si>
  <si>
    <t>00011170</t>
  </si>
  <si>
    <t>00011172</t>
  </si>
  <si>
    <t>00011173</t>
  </si>
  <si>
    <t>00011171</t>
  </si>
  <si>
    <t>00011194</t>
  </si>
  <si>
    <t>00011726</t>
  </si>
  <si>
    <t>00012020</t>
  </si>
  <si>
    <t>00012021</t>
  </si>
  <si>
    <t>00012382</t>
  </si>
  <si>
    <t>00012381</t>
  </si>
  <si>
    <t>00012380</t>
  </si>
  <si>
    <t>00012457</t>
  </si>
  <si>
    <t>00012467</t>
  </si>
  <si>
    <t>00012565</t>
  </si>
  <si>
    <t>00012566</t>
  </si>
  <si>
    <t>00012567</t>
  </si>
  <si>
    <t>00012568</t>
  </si>
  <si>
    <t>00012569</t>
  </si>
  <si>
    <t>00012993</t>
  </si>
  <si>
    <t>00012994</t>
  </si>
  <si>
    <t>00012995</t>
  </si>
  <si>
    <t>00013062</t>
  </si>
  <si>
    <t>00013333</t>
  </si>
  <si>
    <t>00013365</t>
  </si>
  <si>
    <t>00013582</t>
  </si>
  <si>
    <t>00013675</t>
  </si>
  <si>
    <t>00013929</t>
  </si>
  <si>
    <t>00013930</t>
  </si>
  <si>
    <t>00013931</t>
  </si>
  <si>
    <t>00013932</t>
  </si>
  <si>
    <t>00013933</t>
  </si>
  <si>
    <t>00014172</t>
  </si>
  <si>
    <t>00014170</t>
  </si>
  <si>
    <t>00014171</t>
  </si>
  <si>
    <t>00014357</t>
  </si>
  <si>
    <t>00014406</t>
  </si>
  <si>
    <t>00014847</t>
  </si>
  <si>
    <t>00014944</t>
  </si>
  <si>
    <t>00015012</t>
  </si>
  <si>
    <t>253 LER YTB KAPSAMINDA OLANLAR OLACAK</t>
  </si>
  <si>
    <t>NOT</t>
  </si>
  <si>
    <t xml:space="preserve">2016 3 </t>
  </si>
  <si>
    <t>31.12.2016 itibari ile yatırım dönemi bitecek ve 01.01.2017 tarihi itibari ile işletme dönemi başlayacak</t>
  </si>
  <si>
    <t>01.12.2016 tarihinde T.C.Ekonomi bakalığına müracaat edilecek</t>
  </si>
  <si>
    <t>258 kek haracamaları 31/12/2016  ay sonu itibari ile 258 den 252 binalara alınıp aktifleştirilecek ve amortisman ayrılacak ( 258 toplamı  kek yatırımı ve yatırım dışı harcamalardan oluşacak)</t>
  </si>
  <si>
    <t>BİNA İNŞAAT HARCAMALARI 14.08.2015 İTİBAREN OLACAK</t>
  </si>
  <si>
    <t>00008679</t>
  </si>
  <si>
    <t>00021167</t>
  </si>
  <si>
    <t>00015431</t>
  </si>
  <si>
    <t>00017309</t>
  </si>
  <si>
    <t>00018906</t>
  </si>
  <si>
    <t>00020618</t>
  </si>
  <si>
    <t>00020623</t>
  </si>
  <si>
    <t>00015731</t>
  </si>
  <si>
    <t>00017310</t>
  </si>
  <si>
    <t>00020858</t>
  </si>
  <si>
    <t>00020145</t>
  </si>
  <si>
    <t>00021524</t>
  </si>
  <si>
    <t>00020646</t>
  </si>
  <si>
    <t>00020256</t>
  </si>
  <si>
    <t>00020674</t>
  </si>
  <si>
    <t>00022203</t>
  </si>
  <si>
    <t>00023450</t>
  </si>
  <si>
    <t>00020327</t>
  </si>
  <si>
    <t>00020652</t>
  </si>
  <si>
    <t>00021527</t>
  </si>
  <si>
    <t>00021529</t>
  </si>
  <si>
    <t>00022202</t>
  </si>
  <si>
    <t>00021528</t>
  </si>
  <si>
    <t>00021525</t>
  </si>
  <si>
    <t>00021526</t>
  </si>
  <si>
    <t>00021531</t>
  </si>
  <si>
    <t>00021795</t>
  </si>
  <si>
    <t>00023526</t>
  </si>
  <si>
    <t>00023145</t>
  </si>
  <si>
    <t>00023349</t>
  </si>
  <si>
    <t>00023740</t>
  </si>
  <si>
    <t>00024236</t>
  </si>
  <si>
    <t>00025671</t>
  </si>
  <si>
    <t>00026557</t>
  </si>
  <si>
    <t>256.01</t>
  </si>
  <si>
    <t>00003449</t>
  </si>
  <si>
    <t>00005009</t>
  </si>
  <si>
    <t>253.01</t>
  </si>
  <si>
    <t>00001352</t>
  </si>
  <si>
    <t>00004292</t>
  </si>
  <si>
    <t>00004386</t>
  </si>
  <si>
    <t>00005010</t>
  </si>
  <si>
    <t>00005072</t>
  </si>
  <si>
    <t>00006648</t>
  </si>
  <si>
    <t>00006923</t>
  </si>
  <si>
    <t>00009869</t>
  </si>
  <si>
    <t>00009870</t>
  </si>
  <si>
    <t>00008757</t>
  </si>
  <si>
    <t>00012846</t>
  </si>
  <si>
    <t>00023318</t>
  </si>
  <si>
    <t>00025781</t>
  </si>
  <si>
    <t>GENEL YATIRIM TOPLAMI</t>
  </si>
  <si>
    <t>00015516</t>
  </si>
  <si>
    <t>00022764</t>
  </si>
  <si>
    <t>00025305</t>
  </si>
  <si>
    <t>00017165</t>
  </si>
  <si>
    <t>00023289</t>
  </si>
  <si>
    <t>00025764</t>
  </si>
  <si>
    <t>00027582</t>
  </si>
  <si>
    <t>301.03</t>
  </si>
  <si>
    <t>00027556</t>
  </si>
  <si>
    <t>00027557</t>
  </si>
  <si>
    <t>00027558</t>
  </si>
  <si>
    <t>00027559</t>
  </si>
  <si>
    <t>00027560</t>
  </si>
  <si>
    <t>00027562</t>
  </si>
  <si>
    <t>00027563</t>
  </si>
  <si>
    <t>00027564</t>
  </si>
  <si>
    <t>00027565</t>
  </si>
  <si>
    <t>00018526</t>
  </si>
  <si>
    <t>00023441</t>
  </si>
  <si>
    <t>00026978</t>
  </si>
  <si>
    <t>00017776</t>
  </si>
  <si>
    <t>00022771</t>
  </si>
  <si>
    <t>00025763</t>
  </si>
  <si>
    <t>00015671</t>
  </si>
  <si>
    <t>00023026</t>
  </si>
  <si>
    <t>00025303</t>
  </si>
  <si>
    <t>00018852</t>
  </si>
  <si>
    <t>00023781</t>
  </si>
  <si>
    <t>00026860</t>
  </si>
  <si>
    <t>00015254</t>
  </si>
  <si>
    <t>00020276</t>
  </si>
  <si>
    <t>00024242</t>
  </si>
  <si>
    <t>00018086</t>
  </si>
  <si>
    <t>00023288</t>
  </si>
  <si>
    <t>00025997</t>
  </si>
  <si>
    <t>00015252</t>
  </si>
  <si>
    <t>00020275</t>
  </si>
  <si>
    <t>00024272</t>
  </si>
  <si>
    <t>00015253</t>
  </si>
  <si>
    <t>00020279</t>
  </si>
  <si>
    <t>00024273</t>
  </si>
  <si>
    <t>00015251</t>
  </si>
  <si>
    <t>00020280</t>
  </si>
  <si>
    <t>00024274</t>
  </si>
  <si>
    <t>301.13</t>
  </si>
  <si>
    <t>00015517</t>
  </si>
  <si>
    <t>00022766</t>
  </si>
  <si>
    <t>00025762</t>
  </si>
  <si>
    <t>00027583</t>
  </si>
  <si>
    <t>00027584</t>
  </si>
  <si>
    <t>00027585</t>
  </si>
  <si>
    <t>00027586</t>
  </si>
  <si>
    <t>00027587</t>
  </si>
  <si>
    <t>00015256</t>
  </si>
  <si>
    <t>00020267</t>
  </si>
  <si>
    <t>00024275</t>
  </si>
  <si>
    <t>301.15</t>
  </si>
  <si>
    <t>00023444</t>
  </si>
  <si>
    <t>00027462</t>
  </si>
  <si>
    <t>301.16</t>
  </si>
  <si>
    <t>00027571</t>
  </si>
  <si>
    <t>00027574</t>
  </si>
  <si>
    <t>301.17</t>
  </si>
  <si>
    <t>00027566</t>
  </si>
  <si>
    <t>00027572</t>
  </si>
  <si>
    <t>00027573</t>
  </si>
  <si>
    <t>301.18</t>
  </si>
  <si>
    <t>00027569</t>
  </si>
  <si>
    <t>00027568</t>
  </si>
  <si>
    <t>00027570</t>
  </si>
  <si>
    <t>301.19</t>
  </si>
  <si>
    <t>00023443</t>
  </si>
  <si>
    <t>00023783</t>
  </si>
  <si>
    <t>00024234</t>
  </si>
  <si>
    <t>00027465</t>
  </si>
  <si>
    <t>DEVREDEN TOPLAM KATKI TUTARI</t>
  </si>
  <si>
    <t>????????? YATIRIMI TEŞVİK BELGESİ</t>
  </si>
  <si>
    <t>6 AYLIK DÖNEMLER HALİNDE ……………………. KALIKMA AJANSINA BİLGİ</t>
  </si>
  <si>
    <t>Toplam Yatırıma Katkı Tutarı</t>
  </si>
  <si>
    <t>Yatırım Harcama Toplamı</t>
  </si>
  <si>
    <t xml:space="preserve">Fiili Harcamalar Yatırıma Katkı Tutarı </t>
  </si>
  <si>
    <t>Diğer Kazançlardan Yararlanılan K. Tutarı</t>
  </si>
  <si>
    <t>Yatırımdan Sağlanan Kazançlar İ.O.Matrahı</t>
  </si>
  <si>
    <t>Yatırımden Elde Edilecek Kazançtan Y.K.T</t>
  </si>
  <si>
    <t xml:space="preserve">Yatırımın 30/11/2016 ' da tamamlandıktan sonra  2017-2018 yıllarında İndirimli Kurumlar Vergisi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</si>
</sst>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₺_-;\-* #,##0.00\ _₺_-;_-* &quot;-&quot;??\ _₺_-;_-@_-"/>
    <numFmt numFmtId="164" formatCode="dd/mm/yyyy;@"/>
    <numFmt numFmtId="165" formatCode="#,##0.00;[Red]#,##0.00"/>
    <numFmt numFmtId="166" formatCode="_-* #,##0\ _₺_-;\-* #,##0\ _₺_-;_-* &quot;-&quot;??\ _₺_-;_-@_-"/>
  </numFmts>
  <fonts count="15" x14ac:knownFonts="1"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0"/>
      <color theme="1"/>
      <name val="Calibri"/>
      <family val="2"/>
      <charset val="162"/>
      <scheme val="minor"/>
    </font>
    <font>
      <sz val="10"/>
      <color rgb="FFFF0000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4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/>
    </xf>
    <xf numFmtId="9" fontId="1" fillId="0" borderId="0" xfId="0" applyNumberFormat="1" applyFont="1" applyAlignment="1">
      <alignment horizontal="center"/>
    </xf>
    <xf numFmtId="4" fontId="1" fillId="0" borderId="0" xfId="0" applyNumberFormat="1" applyFont="1"/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1" fillId="0" borderId="1" xfId="0" applyNumberFormat="1" applyFont="1" applyBorder="1" applyAlignment="1">
      <alignment vertical="center" wrapText="1"/>
    </xf>
    <xf numFmtId="165" fontId="4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>
      <alignment horizontal="center"/>
    </xf>
    <xf numFmtId="49" fontId="0" fillId="0" borderId="0" xfId="0" applyNumberFormat="1"/>
    <xf numFmtId="4" fontId="0" fillId="0" borderId="0" xfId="0" applyNumberFormat="1"/>
    <xf numFmtId="14" fontId="0" fillId="0" borderId="0" xfId="0" applyNumberForma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165" fontId="4" fillId="0" borderId="0" xfId="0" applyNumberFormat="1" applyFont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7" fillId="0" borderId="0" xfId="0" applyNumberFormat="1" applyFont="1"/>
    <xf numFmtId="0" fontId="8" fillId="0" borderId="0" xfId="0" applyFont="1" applyAlignment="1">
      <alignment vertical="center"/>
    </xf>
    <xf numFmtId="4" fontId="9" fillId="0" borderId="0" xfId="0" applyNumberFormat="1" applyFont="1"/>
    <xf numFmtId="49" fontId="9" fillId="0" borderId="0" xfId="0" applyNumberFormat="1" applyFont="1" applyAlignment="1">
      <alignment horizontal="right"/>
    </xf>
    <xf numFmtId="49" fontId="10" fillId="0" borderId="0" xfId="0" applyNumberFormat="1" applyFont="1"/>
    <xf numFmtId="4" fontId="10" fillId="0" borderId="0" xfId="0" applyNumberFormat="1" applyFont="1"/>
    <xf numFmtId="0" fontId="10" fillId="0" borderId="0" xfId="0" applyFont="1"/>
    <xf numFmtId="49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9" fillId="0" borderId="0" xfId="0" applyNumberFormat="1" applyFont="1" applyAlignment="1">
      <alignment horizontal="center"/>
    </xf>
    <xf numFmtId="4" fontId="0" fillId="0" borderId="0" xfId="0" applyNumberFormat="1" applyFont="1"/>
    <xf numFmtId="4" fontId="0" fillId="0" borderId="0" xfId="0" applyNumberFormat="1" applyFont="1" applyAlignment="1">
      <alignment horizontal="center"/>
    </xf>
    <xf numFmtId="49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49" fontId="10" fillId="0" borderId="0" xfId="0" applyNumberFormat="1" applyFont="1" applyFill="1" applyBorder="1" applyAlignment="1">
      <alignment horizontal="left"/>
    </xf>
    <xf numFmtId="4" fontId="11" fillId="0" borderId="0" xfId="0" applyNumberFormat="1" applyFont="1"/>
    <xf numFmtId="4" fontId="7" fillId="0" borderId="0" xfId="0" applyNumberFormat="1" applyFont="1"/>
    <xf numFmtId="4" fontId="12" fillId="0" borderId="0" xfId="0" applyNumberFormat="1" applyFont="1"/>
    <xf numFmtId="49" fontId="7" fillId="0" borderId="0" xfId="0" applyNumberFormat="1" applyFont="1"/>
    <xf numFmtId="0" fontId="7" fillId="0" borderId="0" xfId="0" applyFont="1"/>
    <xf numFmtId="49" fontId="10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1" fillId="0" borderId="1" xfId="0" applyFont="1" applyBorder="1"/>
    <xf numFmtId="0" fontId="4" fillId="0" borderId="0" xfId="0" applyFont="1" applyAlignment="1">
      <alignment horizontal="center"/>
    </xf>
    <xf numFmtId="166" fontId="1" fillId="0" borderId="0" xfId="1" applyNumberFormat="1" applyFont="1"/>
    <xf numFmtId="166" fontId="1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/>
    <xf numFmtId="4" fontId="2" fillId="0" borderId="0" xfId="0" applyNumberFormat="1" applyFont="1" applyBorder="1" applyAlignment="1">
      <alignment horizontal="center" vertical="center" wrapText="1"/>
    </xf>
    <xf numFmtId="4" fontId="5" fillId="2" borderId="0" xfId="0" applyNumberFormat="1" applyFont="1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0"/>
  <sheetViews>
    <sheetView tabSelected="1" topLeftCell="A7" zoomScaleNormal="100" workbookViewId="0">
      <selection activeCell="E42" sqref="E42"/>
    </sheetView>
  </sheetViews>
  <sheetFormatPr defaultColWidth="9.140625" defaultRowHeight="12.75" x14ac:dyDescent="0.2"/>
  <cols>
    <col min="1" max="1" width="9.140625" style="2"/>
    <col min="2" max="2" width="36.42578125" style="1" customWidth="1"/>
    <col min="3" max="3" width="17.85546875" style="1" customWidth="1"/>
    <col min="4" max="4" width="41.140625" style="1" bestFit="1" customWidth="1"/>
    <col min="5" max="5" width="21.140625" style="1" customWidth="1"/>
    <col min="6" max="6" width="18.28515625" style="1" customWidth="1"/>
    <col min="7" max="7" width="19.7109375" style="1" customWidth="1"/>
    <col min="8" max="8" width="20.42578125" style="1" customWidth="1"/>
    <col min="9" max="9" width="22.5703125" style="1" customWidth="1"/>
    <col min="10" max="10" width="20.28515625" style="1" customWidth="1"/>
    <col min="11" max="16384" width="9.140625" style="1"/>
  </cols>
  <sheetData>
    <row r="2" spans="1:7" x14ac:dyDescent="0.2">
      <c r="B2" s="15" t="s">
        <v>12</v>
      </c>
      <c r="C2" s="73" t="s">
        <v>840</v>
      </c>
      <c r="D2" s="74"/>
      <c r="E2" s="74"/>
      <c r="F2" s="31"/>
      <c r="G2" s="16"/>
    </row>
    <row r="3" spans="1:7" x14ac:dyDescent="0.2">
      <c r="A3" s="2">
        <v>1</v>
      </c>
      <c r="B3" s="2" t="s">
        <v>0</v>
      </c>
      <c r="C3" s="3" t="s">
        <v>17</v>
      </c>
    </row>
    <row r="4" spans="1:7" x14ac:dyDescent="0.2">
      <c r="A4" s="2">
        <v>2</v>
      </c>
      <c r="B4" s="2" t="s">
        <v>35</v>
      </c>
      <c r="C4" s="3" t="s">
        <v>18</v>
      </c>
    </row>
    <row r="5" spans="1:7" x14ac:dyDescent="0.2">
      <c r="A5" s="2">
        <v>3</v>
      </c>
      <c r="B5" s="2" t="s">
        <v>16</v>
      </c>
      <c r="C5" s="14">
        <v>42230</v>
      </c>
    </row>
    <row r="6" spans="1:7" x14ac:dyDescent="0.2">
      <c r="A6" s="2">
        <v>4</v>
      </c>
      <c r="B6" s="2" t="s">
        <v>19</v>
      </c>
      <c r="C6" s="14" t="s">
        <v>20</v>
      </c>
    </row>
    <row r="7" spans="1:7" x14ac:dyDescent="0.2">
      <c r="A7" s="2">
        <v>5</v>
      </c>
      <c r="B7" s="2" t="s">
        <v>1</v>
      </c>
      <c r="C7" s="3" t="s">
        <v>21</v>
      </c>
      <c r="D7" s="4" t="s">
        <v>12</v>
      </c>
    </row>
    <row r="8" spans="1:7" x14ac:dyDescent="0.2">
      <c r="B8" s="2"/>
      <c r="C8" s="3"/>
      <c r="D8" s="4"/>
    </row>
    <row r="9" spans="1:7" x14ac:dyDescent="0.2">
      <c r="B9" s="2"/>
      <c r="C9" s="13" t="s">
        <v>22</v>
      </c>
      <c r="D9" s="13" t="s">
        <v>23</v>
      </c>
    </row>
    <row r="10" spans="1:7" x14ac:dyDescent="0.2">
      <c r="A10" s="2">
        <v>6</v>
      </c>
      <c r="B10" s="2" t="s">
        <v>34</v>
      </c>
      <c r="C10" s="3" t="s">
        <v>12</v>
      </c>
      <c r="D10" s="5" t="s">
        <v>12</v>
      </c>
      <c r="E10" s="5" t="s">
        <v>12</v>
      </c>
      <c r="F10" s="5"/>
      <c r="G10" s="5"/>
    </row>
    <row r="11" spans="1:7" x14ac:dyDescent="0.2">
      <c r="B11" s="2" t="s">
        <v>24</v>
      </c>
      <c r="C11" s="4" t="s">
        <v>28</v>
      </c>
      <c r="D11" s="4" t="s">
        <v>28</v>
      </c>
    </row>
    <row r="12" spans="1:7" x14ac:dyDescent="0.2">
      <c r="B12" s="2" t="s">
        <v>25</v>
      </c>
      <c r="C12" s="4" t="s">
        <v>28</v>
      </c>
      <c r="D12" s="4" t="s">
        <v>28</v>
      </c>
    </row>
    <row r="13" spans="1:7" x14ac:dyDescent="0.2">
      <c r="B13" s="2" t="s">
        <v>26</v>
      </c>
      <c r="C13" s="4">
        <v>0.6</v>
      </c>
      <c r="D13" s="4" t="s">
        <v>29</v>
      </c>
    </row>
    <row r="14" spans="1:7" x14ac:dyDescent="0.2">
      <c r="B14" s="2" t="s">
        <v>27</v>
      </c>
      <c r="C14" s="4" t="s">
        <v>30</v>
      </c>
      <c r="D14" s="4" t="s">
        <v>31</v>
      </c>
    </row>
    <row r="15" spans="1:7" x14ac:dyDescent="0.2">
      <c r="B15" s="2"/>
      <c r="C15" s="3" t="s">
        <v>12</v>
      </c>
    </row>
    <row r="16" spans="1:7" x14ac:dyDescent="0.2">
      <c r="A16" s="2">
        <v>7</v>
      </c>
      <c r="B16" s="2" t="s">
        <v>7</v>
      </c>
      <c r="C16" s="6">
        <v>19100000</v>
      </c>
      <c r="D16" s="21" t="s">
        <v>50</v>
      </c>
    </row>
    <row r="17" spans="1:7" x14ac:dyDescent="0.2">
      <c r="A17" s="2">
        <v>8</v>
      </c>
      <c r="B17" s="2" t="s">
        <v>2</v>
      </c>
      <c r="C17" s="3">
        <v>0.25</v>
      </c>
      <c r="D17" s="1" t="s">
        <v>36</v>
      </c>
    </row>
    <row r="18" spans="1:7" x14ac:dyDescent="0.2">
      <c r="A18" s="2">
        <v>9</v>
      </c>
      <c r="B18" s="2" t="s">
        <v>9</v>
      </c>
      <c r="C18" s="6">
        <f>C16*C17</f>
        <v>4775000</v>
      </c>
      <c r="D18" s="62">
        <f>C18</f>
        <v>4775000</v>
      </c>
      <c r="E18" s="64" t="s">
        <v>10</v>
      </c>
    </row>
    <row r="19" spans="1:7" x14ac:dyDescent="0.2">
      <c r="A19" s="2">
        <v>10</v>
      </c>
      <c r="B19" s="2" t="s">
        <v>4</v>
      </c>
      <c r="C19" s="3">
        <v>0.6</v>
      </c>
      <c r="D19" s="62">
        <f>C18*C19</f>
        <v>2865000</v>
      </c>
      <c r="E19" s="64" t="s">
        <v>6</v>
      </c>
    </row>
    <row r="20" spans="1:7" x14ac:dyDescent="0.2">
      <c r="A20" s="2">
        <v>11</v>
      </c>
      <c r="B20" s="2" t="s">
        <v>3</v>
      </c>
      <c r="C20" s="3">
        <v>0.6</v>
      </c>
      <c r="D20" s="1" t="s">
        <v>32</v>
      </c>
    </row>
    <row r="21" spans="1:7" x14ac:dyDescent="0.2">
      <c r="A21" s="2">
        <v>12</v>
      </c>
      <c r="B21" s="2" t="s">
        <v>8</v>
      </c>
      <c r="C21" s="3">
        <v>0.2</v>
      </c>
      <c r="E21" s="3" t="s">
        <v>12</v>
      </c>
      <c r="F21" s="3"/>
      <c r="G21" s="3" t="s">
        <v>12</v>
      </c>
    </row>
    <row r="22" spans="1:7" x14ac:dyDescent="0.2">
      <c r="A22" s="2">
        <v>13</v>
      </c>
      <c r="B22" s="2" t="s">
        <v>11</v>
      </c>
      <c r="C22" s="3">
        <v>0.08</v>
      </c>
      <c r="E22" s="3"/>
      <c r="F22" s="3"/>
      <c r="G22" s="3"/>
    </row>
    <row r="23" spans="1:7" x14ac:dyDescent="0.2">
      <c r="A23" s="2">
        <v>14</v>
      </c>
      <c r="B23" s="2" t="s">
        <v>13</v>
      </c>
      <c r="C23" s="1" t="s">
        <v>14</v>
      </c>
      <c r="D23" s="1" t="s">
        <v>33</v>
      </c>
      <c r="G23" s="12"/>
    </row>
    <row r="25" spans="1:7" x14ac:dyDescent="0.2">
      <c r="B25" s="2" t="s">
        <v>15</v>
      </c>
    </row>
    <row r="26" spans="1:7" x14ac:dyDescent="0.2">
      <c r="A26" s="2">
        <v>1</v>
      </c>
      <c r="B26" s="1" t="s">
        <v>37</v>
      </c>
    </row>
    <row r="27" spans="1:7" x14ac:dyDescent="0.2">
      <c r="A27" s="2">
        <v>2</v>
      </c>
      <c r="B27" s="1" t="s">
        <v>841</v>
      </c>
    </row>
    <row r="28" spans="1:7" x14ac:dyDescent="0.2">
      <c r="A28" s="2">
        <v>3</v>
      </c>
      <c r="B28" s="1" t="s">
        <v>38</v>
      </c>
    </row>
    <row r="29" spans="1:7" x14ac:dyDescent="0.2">
      <c r="A29" s="2">
        <v>4</v>
      </c>
      <c r="B29" s="1" t="s">
        <v>39</v>
      </c>
    </row>
    <row r="30" spans="1:7" x14ac:dyDescent="0.2">
      <c r="A30" s="2">
        <v>5</v>
      </c>
      <c r="B30" s="1" t="s">
        <v>40</v>
      </c>
    </row>
    <row r="31" spans="1:7" x14ac:dyDescent="0.2">
      <c r="A31" s="2">
        <v>6</v>
      </c>
      <c r="B31" s="1" t="s">
        <v>41</v>
      </c>
    </row>
    <row r="32" spans="1:7" x14ac:dyDescent="0.2">
      <c r="A32" s="2">
        <v>7</v>
      </c>
      <c r="B32" s="1" t="s">
        <v>42</v>
      </c>
    </row>
    <row r="33" spans="1:10" x14ac:dyDescent="0.2">
      <c r="A33" s="2">
        <v>8</v>
      </c>
      <c r="B33" s="1" t="s">
        <v>43</v>
      </c>
    </row>
    <row r="34" spans="1:10" x14ac:dyDescent="0.2">
      <c r="A34" s="2">
        <v>9</v>
      </c>
      <c r="B34" s="1" t="s">
        <v>44</v>
      </c>
    </row>
    <row r="35" spans="1:10" x14ac:dyDescent="0.2">
      <c r="A35" s="2">
        <v>10</v>
      </c>
      <c r="B35" s="1" t="s">
        <v>45</v>
      </c>
      <c r="E35" s="65">
        <f>C38/0.12</f>
        <v>5633975.541666666</v>
      </c>
    </row>
    <row r="36" spans="1:10" x14ac:dyDescent="0.2">
      <c r="E36" s="65">
        <f>C39/0.12</f>
        <v>23875000</v>
      </c>
      <c r="F36" s="66"/>
    </row>
    <row r="37" spans="1:10" x14ac:dyDescent="0.2">
      <c r="B37" s="2" t="s">
        <v>46</v>
      </c>
      <c r="C37" s="17">
        <v>2015</v>
      </c>
      <c r="D37" s="17" t="s">
        <v>564</v>
      </c>
      <c r="E37" s="33" t="s">
        <v>565</v>
      </c>
      <c r="F37" s="30" t="s">
        <v>566</v>
      </c>
      <c r="G37" s="17" t="s">
        <v>567</v>
      </c>
      <c r="H37" s="22" t="s">
        <v>12</v>
      </c>
      <c r="I37" s="22" t="s">
        <v>12</v>
      </c>
      <c r="J37" s="1" t="s">
        <v>12</v>
      </c>
    </row>
    <row r="38" spans="1:10" x14ac:dyDescent="0.2">
      <c r="A38" s="2">
        <v>1</v>
      </c>
      <c r="B38" s="1" t="s">
        <v>369</v>
      </c>
      <c r="C38" s="19">
        <f>'2015 YTB HARCAMA 258'!J126*0.25</f>
        <v>676077.06499999994</v>
      </c>
      <c r="D38" s="19">
        <f>'3 2016 YTB HARCAMA 258+301'!I198*0.25</f>
        <v>313902.30000000016</v>
      </c>
      <c r="E38" s="19">
        <f>'6 2016 YTB HARCAMA 258+301'!I204*0.25</f>
        <v>1904724.9074999993</v>
      </c>
      <c r="F38" s="19">
        <f>'9 2016 YTB HARCAMA 258+301+253'!H107*0.25</f>
        <v>2801706.8399999989</v>
      </c>
      <c r="G38" s="19">
        <f>'12 2016 YTB HARCAMA 253+258+301'!I678*0.25</f>
        <v>3464813.8124999963</v>
      </c>
    </row>
    <row r="39" spans="1:10" s="27" customFormat="1" ht="12.75" customHeight="1" x14ac:dyDescent="0.2">
      <c r="A39" s="26">
        <v>2</v>
      </c>
      <c r="B39" s="27" t="s">
        <v>47</v>
      </c>
      <c r="C39" s="28">
        <f>C18*C19</f>
        <v>2865000</v>
      </c>
      <c r="D39" s="28">
        <f>C18*C19</f>
        <v>2865000</v>
      </c>
      <c r="E39" s="28">
        <f>C18*C19</f>
        <v>2865000</v>
      </c>
      <c r="F39" s="28">
        <f>C18*C19</f>
        <v>2865000</v>
      </c>
      <c r="G39" s="28">
        <f>C18*C19</f>
        <v>2865000</v>
      </c>
    </row>
    <row r="40" spans="1:10" ht="51" x14ac:dyDescent="0.2">
      <c r="B40" s="7" t="s">
        <v>6</v>
      </c>
      <c r="C40" s="20" t="s">
        <v>48</v>
      </c>
      <c r="D40" s="67" t="s">
        <v>370</v>
      </c>
      <c r="E40" s="7" t="s">
        <v>371</v>
      </c>
      <c r="F40" s="7" t="s">
        <v>372</v>
      </c>
      <c r="G40" s="7" t="s">
        <v>373</v>
      </c>
      <c r="H40" s="7" t="s">
        <v>368</v>
      </c>
      <c r="I40" s="7" t="s">
        <v>367</v>
      </c>
      <c r="J40" s="7" t="s">
        <v>839</v>
      </c>
    </row>
    <row r="41" spans="1:10" x14ac:dyDescent="0.2">
      <c r="B41" s="7">
        <v>2015</v>
      </c>
      <c r="C41" s="29">
        <v>5270435.3600000003</v>
      </c>
      <c r="D41" s="68">
        <f>IF(C$39/0.12&gt;C$38/0.12,C$39/0.12,C$38)</f>
        <v>23875000</v>
      </c>
      <c r="E41" s="29">
        <f>IF(D41&gt;C41,C41,D41)</f>
        <v>5270435.3600000003</v>
      </c>
      <c r="F41" s="29">
        <f>E41*C$21</f>
        <v>1054087.0720000002</v>
      </c>
      <c r="G41" s="29">
        <f>E41*C$22</f>
        <v>421634.82880000002</v>
      </c>
      <c r="H41" s="29">
        <f>F41-G41</f>
        <v>632452.24320000014</v>
      </c>
      <c r="I41" s="29">
        <f>E41*0.12</f>
        <v>632452.24320000003</v>
      </c>
      <c r="J41" s="29">
        <f>$D$19-I41</f>
        <v>2232547.7568000001</v>
      </c>
    </row>
    <row r="42" spans="1:10" x14ac:dyDescent="0.2">
      <c r="B42" s="7" t="s">
        <v>564</v>
      </c>
      <c r="C42" s="8">
        <v>291708.42</v>
      </c>
      <c r="D42" s="68">
        <f>IF(C$39/0.12&gt;C$38/0.12,C$39/0.12,C$38)</f>
        <v>23875000</v>
      </c>
      <c r="E42" s="29">
        <f>IF(D42&gt;C42,C42,D42)</f>
        <v>291708.42</v>
      </c>
      <c r="F42" s="29">
        <f>E42*C$21</f>
        <v>58341.684000000001</v>
      </c>
      <c r="G42" s="29">
        <f>E42*C$22</f>
        <v>23336.673599999998</v>
      </c>
      <c r="H42" s="29">
        <f>F42-G42</f>
        <v>35005.010399999999</v>
      </c>
      <c r="I42" s="29">
        <f>+I41+H42</f>
        <v>667457.25360000005</v>
      </c>
      <c r="J42" s="29">
        <f>$D$19-I42</f>
        <v>2197542.7464000001</v>
      </c>
    </row>
    <row r="43" spans="1:10" x14ac:dyDescent="0.2">
      <c r="B43" s="7" t="s">
        <v>565</v>
      </c>
      <c r="C43" s="8">
        <v>881832.72</v>
      </c>
      <c r="D43" s="68">
        <f>IF(C$39/0.12&gt;C$38/0.12,C$39/0.12,C$38)</f>
        <v>23875000</v>
      </c>
      <c r="E43" s="29">
        <f>IF(D43&gt;C43,C43,D43)</f>
        <v>881832.72</v>
      </c>
      <c r="F43" s="29">
        <f>E43*C$21</f>
        <v>176366.54399999999</v>
      </c>
      <c r="G43" s="29">
        <f>E43*C$22</f>
        <v>70546.617599999998</v>
      </c>
      <c r="H43" s="29">
        <f>F43-G43</f>
        <v>105819.9264</v>
      </c>
      <c r="I43" s="29">
        <f>+I42+H43</f>
        <v>773277.18</v>
      </c>
      <c r="J43" s="29">
        <f>$D$19-I43</f>
        <v>2091722.8199999998</v>
      </c>
    </row>
    <row r="44" spans="1:10" x14ac:dyDescent="0.2">
      <c r="B44" s="7" t="s">
        <v>707</v>
      </c>
      <c r="C44" s="8">
        <v>2149342.9900000002</v>
      </c>
      <c r="D44" s="68">
        <f>IF(C$39/0.12&gt;C$38/0.12,C$39/0.12,C$38)</f>
        <v>23875000</v>
      </c>
      <c r="E44" s="29">
        <f>IF(D44&gt;C44,C44,D44)</f>
        <v>2149342.9900000002</v>
      </c>
      <c r="F44" s="29">
        <f>E44*C$21</f>
        <v>429868.59800000006</v>
      </c>
      <c r="G44" s="29">
        <f>E44*C$22</f>
        <v>171947.43920000002</v>
      </c>
      <c r="H44" s="29">
        <f>F44-G44</f>
        <v>257921.15880000003</v>
      </c>
      <c r="I44" s="29">
        <f>+I43+H44</f>
        <v>1031198.3388</v>
      </c>
      <c r="J44" s="29">
        <f>$D$19-I44</f>
        <v>1833801.6612</v>
      </c>
    </row>
    <row r="45" spans="1:10" x14ac:dyDescent="0.2">
      <c r="B45" s="7" t="s">
        <v>567</v>
      </c>
      <c r="C45" s="8">
        <v>6334002.79</v>
      </c>
      <c r="D45" s="68">
        <f>IF(C$39/0.12&gt;C$38/0.12,C$39/0.12,C$38)</f>
        <v>23875000</v>
      </c>
      <c r="E45" s="29">
        <f>IF(D45&gt;C45,C45,D45)</f>
        <v>6334002.79</v>
      </c>
      <c r="F45" s="29">
        <f>E45*C$21</f>
        <v>1266800.5580000002</v>
      </c>
      <c r="G45" s="29">
        <f>E45*C$22</f>
        <v>506720.22320000001</v>
      </c>
      <c r="H45" s="29">
        <f>F45-G45</f>
        <v>760080.33480000019</v>
      </c>
      <c r="I45" s="29">
        <f>+I44+H45</f>
        <v>1791278.6736000003</v>
      </c>
      <c r="J45" s="29">
        <f>$D$19-I45</f>
        <v>1073721.3263999997</v>
      </c>
    </row>
    <row r="46" spans="1:10" x14ac:dyDescent="0.2">
      <c r="B46" s="7" t="s">
        <v>5</v>
      </c>
      <c r="C46" s="9">
        <f>SUM(C41:C45)</f>
        <v>14927322.280000001</v>
      </c>
      <c r="D46" s="69">
        <f t="shared" ref="D46:G46" si="0">SUM(D41:D45)</f>
        <v>119375000</v>
      </c>
      <c r="E46" s="9">
        <f t="shared" si="0"/>
        <v>14927322.280000001</v>
      </c>
      <c r="F46" s="9">
        <f t="shared" si="0"/>
        <v>2985464.4560000002</v>
      </c>
      <c r="G46" s="9">
        <f t="shared" si="0"/>
        <v>1194185.7823999999</v>
      </c>
      <c r="H46" s="9"/>
      <c r="I46" s="63"/>
      <c r="J46" s="32" t="b">
        <f>IF(F45-G45=H45,TRUE,FALSE)</f>
        <v>1</v>
      </c>
    </row>
    <row r="47" spans="1:10" x14ac:dyDescent="0.2">
      <c r="G47" s="12" t="s">
        <v>12</v>
      </c>
    </row>
    <row r="48" spans="1:10" x14ac:dyDescent="0.2">
      <c r="G48" s="12"/>
    </row>
    <row r="49" spans="2:10" x14ac:dyDescent="0.2">
      <c r="G49" s="12"/>
    </row>
    <row r="50" spans="2:10" x14ac:dyDescent="0.2">
      <c r="G50" s="12"/>
    </row>
    <row r="51" spans="2:10" x14ac:dyDescent="0.2">
      <c r="G51" s="12"/>
    </row>
    <row r="52" spans="2:10" x14ac:dyDescent="0.2">
      <c r="G52" s="12"/>
    </row>
    <row r="53" spans="2:10" x14ac:dyDescent="0.2">
      <c r="G53" s="12"/>
    </row>
    <row r="54" spans="2:10" x14ac:dyDescent="0.2">
      <c r="B54" s="75" t="s">
        <v>848</v>
      </c>
      <c r="C54" s="75"/>
      <c r="D54" s="75"/>
      <c r="E54" s="75"/>
      <c r="F54" s="75"/>
      <c r="G54" s="75"/>
      <c r="H54" s="75"/>
      <c r="I54" s="75"/>
      <c r="J54" s="75"/>
    </row>
    <row r="55" spans="2:10" x14ac:dyDescent="0.2">
      <c r="B55" s="75"/>
      <c r="C55" s="75"/>
      <c r="D55" s="75"/>
      <c r="E55" s="75"/>
      <c r="F55" s="75"/>
      <c r="G55" s="75"/>
      <c r="H55" s="75"/>
      <c r="I55" s="75"/>
      <c r="J55" s="75"/>
    </row>
    <row r="56" spans="2:10" x14ac:dyDescent="0.2">
      <c r="G56" s="12"/>
    </row>
    <row r="57" spans="2:10" x14ac:dyDescent="0.2">
      <c r="B57" s="1" t="s">
        <v>842</v>
      </c>
      <c r="C57" s="70">
        <f>C18</f>
        <v>4775000</v>
      </c>
      <c r="G57" s="12"/>
    </row>
    <row r="58" spans="2:10" x14ac:dyDescent="0.2">
      <c r="B58" s="1" t="s">
        <v>843</v>
      </c>
      <c r="C58" s="70">
        <v>14927322.279999999</v>
      </c>
      <c r="G58" s="12"/>
    </row>
    <row r="59" spans="2:10" x14ac:dyDescent="0.2">
      <c r="B59" s="1" t="s">
        <v>844</v>
      </c>
      <c r="C59" s="70">
        <f>C58*0.25</f>
        <v>3731830.57</v>
      </c>
      <c r="E59" s="71"/>
      <c r="G59" s="12"/>
    </row>
    <row r="60" spans="2:10" x14ac:dyDescent="0.2">
      <c r="B60" s="1" t="s">
        <v>845</v>
      </c>
      <c r="C60" s="70">
        <f>I45</f>
        <v>1791278.6736000003</v>
      </c>
      <c r="E60" s="71"/>
      <c r="G60" s="12"/>
    </row>
    <row r="61" spans="2:10" x14ac:dyDescent="0.2">
      <c r="B61" s="1" t="s">
        <v>847</v>
      </c>
      <c r="C61" s="72">
        <f>C59-C60</f>
        <v>1940551.8963999995</v>
      </c>
      <c r="E61" s="71"/>
      <c r="G61" s="12"/>
    </row>
    <row r="62" spans="2:10" x14ac:dyDescent="0.2">
      <c r="B62" s="1" t="s">
        <v>846</v>
      </c>
      <c r="C62" s="70">
        <f>(C59-C60)/0.12</f>
        <v>16171265.803333329</v>
      </c>
      <c r="E62" s="71"/>
      <c r="G62" s="12"/>
    </row>
    <row r="63" spans="2:10" x14ac:dyDescent="0.2">
      <c r="C63" s="33" t="s">
        <v>12</v>
      </c>
      <c r="D63" s="33"/>
      <c r="E63" s="33"/>
      <c r="F63" s="33"/>
      <c r="G63" s="33"/>
      <c r="H63" s="33"/>
      <c r="I63" s="33"/>
      <c r="J63" s="61"/>
    </row>
    <row r="64" spans="2:10" ht="51" x14ac:dyDescent="0.2">
      <c r="B64" s="7" t="s">
        <v>10</v>
      </c>
      <c r="C64" s="20" t="s">
        <v>49</v>
      </c>
      <c r="D64" s="7" t="s">
        <v>370</v>
      </c>
      <c r="E64" s="7" t="s">
        <v>371</v>
      </c>
      <c r="F64" s="7" t="s">
        <v>372</v>
      </c>
      <c r="G64" s="7" t="s">
        <v>373</v>
      </c>
      <c r="H64" s="7" t="s">
        <v>368</v>
      </c>
      <c r="I64" s="7" t="s">
        <v>367</v>
      </c>
      <c r="J64" s="7" t="s">
        <v>839</v>
      </c>
    </row>
    <row r="65" spans="1:10" x14ac:dyDescent="0.2">
      <c r="B65" s="7">
        <v>2017</v>
      </c>
      <c r="C65" s="29">
        <v>3000000</v>
      </c>
      <c r="D65" s="8">
        <f>C62</f>
        <v>16171265.803333329</v>
      </c>
      <c r="E65" s="29">
        <f>IF(D65&gt;C65,C65,D65)</f>
        <v>3000000</v>
      </c>
      <c r="F65" s="18">
        <f>E65*0.2</f>
        <v>600000</v>
      </c>
      <c r="G65" s="18">
        <f>E65*0.08</f>
        <v>240000</v>
      </c>
      <c r="H65" s="29">
        <f t="shared" ref="H65:H66" si="1">F65-G65</f>
        <v>360000</v>
      </c>
      <c r="I65" s="29">
        <f>E65*0.12</f>
        <v>360000</v>
      </c>
      <c r="J65" s="29">
        <f>$C$61-I65</f>
        <v>1580551.8963999995</v>
      </c>
    </row>
    <row r="66" spans="1:10" x14ac:dyDescent="0.2">
      <c r="B66" s="7">
        <v>2018</v>
      </c>
      <c r="C66" s="29">
        <v>15000000</v>
      </c>
      <c r="D66" s="8">
        <f>J65/0.12</f>
        <v>13171265.803333329</v>
      </c>
      <c r="E66" s="29">
        <f>IF(D66&gt;C66,C66,D66)</f>
        <v>13171265.803333329</v>
      </c>
      <c r="F66" s="18">
        <f>E66*0.2</f>
        <v>2634253.160666666</v>
      </c>
      <c r="G66" s="18">
        <f>E66*0.08</f>
        <v>1053701.2642666663</v>
      </c>
      <c r="H66" s="29">
        <f t="shared" si="1"/>
        <v>1580551.8963999997</v>
      </c>
      <c r="I66" s="29">
        <f>+I65+H66</f>
        <v>1940551.8963999997</v>
      </c>
      <c r="J66" s="29">
        <f>$C$61-I66</f>
        <v>0</v>
      </c>
    </row>
    <row r="67" spans="1:10" x14ac:dyDescent="0.2">
      <c r="B67" s="7" t="s">
        <v>5</v>
      </c>
      <c r="C67" s="9">
        <f>SUM(C65:C66)</f>
        <v>18000000</v>
      </c>
      <c r="D67" s="9"/>
      <c r="E67" s="9">
        <f>SUM(E65:E66)</f>
        <v>16171265.803333329</v>
      </c>
      <c r="F67" s="9">
        <f>SUM(F65:F66)</f>
        <v>3234253.160666666</v>
      </c>
      <c r="G67" s="9">
        <f>SUM(G65:G66)</f>
        <v>1293701.2642666663</v>
      </c>
      <c r="H67" s="9">
        <f>SUM(H65:H66)</f>
        <v>1940551.8963999997</v>
      </c>
      <c r="I67" s="9"/>
      <c r="J67" s="9"/>
    </row>
    <row r="69" spans="1:10" x14ac:dyDescent="0.2">
      <c r="B69" s="21" t="s">
        <v>584</v>
      </c>
    </row>
    <row r="70" spans="1:10" x14ac:dyDescent="0.2">
      <c r="A70" s="2">
        <v>1</v>
      </c>
      <c r="B70" s="1" t="s">
        <v>708</v>
      </c>
    </row>
    <row r="71" spans="1:10" x14ac:dyDescent="0.2">
      <c r="A71" s="2">
        <v>2</v>
      </c>
      <c r="B71" s="1" t="s">
        <v>709</v>
      </c>
    </row>
    <row r="72" spans="1:10" x14ac:dyDescent="0.2">
      <c r="A72" s="2">
        <v>3</v>
      </c>
      <c r="B72" s="1" t="s">
        <v>710</v>
      </c>
    </row>
    <row r="74" spans="1:10" x14ac:dyDescent="0.2">
      <c r="B74" s="35" t="s">
        <v>577</v>
      </c>
    </row>
    <row r="75" spans="1:10" x14ac:dyDescent="0.2">
      <c r="A75" s="2">
        <v>1</v>
      </c>
      <c r="B75" s="1" t="s">
        <v>568</v>
      </c>
      <c r="C75" s="2"/>
      <c r="D75" s="2"/>
    </row>
    <row r="76" spans="1:10" x14ac:dyDescent="0.2">
      <c r="B76" s="1" t="s">
        <v>569</v>
      </c>
      <c r="C76" s="4"/>
      <c r="D76" s="4"/>
    </row>
    <row r="77" spans="1:10" x14ac:dyDescent="0.2">
      <c r="B77" s="1" t="s">
        <v>570</v>
      </c>
      <c r="C77" s="4"/>
      <c r="D77" s="4"/>
    </row>
    <row r="78" spans="1:10" x14ac:dyDescent="0.2">
      <c r="B78" s="21" t="s">
        <v>571</v>
      </c>
      <c r="C78" s="4"/>
      <c r="D78" s="4"/>
    </row>
    <row r="79" spans="1:10" x14ac:dyDescent="0.2">
      <c r="B79" s="1" t="s">
        <v>572</v>
      </c>
      <c r="C79" s="10"/>
      <c r="D79" s="4"/>
    </row>
    <row r="80" spans="1:10" x14ac:dyDescent="0.2">
      <c r="C80" s="10"/>
      <c r="D80" s="4"/>
    </row>
    <row r="81" spans="1:4" x14ac:dyDescent="0.2">
      <c r="A81" s="2">
        <v>2</v>
      </c>
      <c r="B81" s="1" t="s">
        <v>578</v>
      </c>
      <c r="C81" s="10"/>
      <c r="D81" s="11"/>
    </row>
    <row r="82" spans="1:4" x14ac:dyDescent="0.2">
      <c r="B82" s="1" t="s">
        <v>573</v>
      </c>
      <c r="C82" s="10"/>
      <c r="D82" s="3"/>
    </row>
    <row r="83" spans="1:4" x14ac:dyDescent="0.2">
      <c r="B83" s="1" t="s">
        <v>574</v>
      </c>
      <c r="C83" s="10"/>
      <c r="D83" s="4"/>
    </row>
    <row r="84" spans="1:4" x14ac:dyDescent="0.2">
      <c r="B84" s="1" t="s">
        <v>575</v>
      </c>
      <c r="C84" s="10"/>
      <c r="D84" s="4"/>
    </row>
    <row r="85" spans="1:4" x14ac:dyDescent="0.2">
      <c r="B85" s="1" t="s">
        <v>576</v>
      </c>
      <c r="C85" s="10"/>
      <c r="D85" s="10"/>
    </row>
    <row r="86" spans="1:4" x14ac:dyDescent="0.2">
      <c r="C86" s="10"/>
      <c r="D86" s="10"/>
    </row>
    <row r="87" spans="1:4" x14ac:dyDescent="0.2">
      <c r="A87" s="2">
        <v>3</v>
      </c>
      <c r="B87" s="1" t="s">
        <v>583</v>
      </c>
      <c r="C87" s="12"/>
      <c r="D87" s="10"/>
    </row>
    <row r="88" spans="1:4" x14ac:dyDescent="0.2">
      <c r="C88" s="12" t="s">
        <v>581</v>
      </c>
    </row>
    <row r="89" spans="1:4" x14ac:dyDescent="0.2">
      <c r="B89" s="1" t="s">
        <v>579</v>
      </c>
      <c r="D89" s="1" t="s">
        <v>580</v>
      </c>
    </row>
    <row r="90" spans="1:4" x14ac:dyDescent="0.2">
      <c r="C90" s="1" t="s">
        <v>582</v>
      </c>
    </row>
  </sheetData>
  <mergeCells count="2">
    <mergeCell ref="C2:E2"/>
    <mergeCell ref="B54:J55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topLeftCell="A28" workbookViewId="0">
      <selection activeCell="A28" sqref="A1:XFD1048576"/>
    </sheetView>
  </sheetViews>
  <sheetFormatPr defaultRowHeight="15" x14ac:dyDescent="0.25"/>
  <cols>
    <col min="1" max="1" width="14" bestFit="1" customWidth="1"/>
    <col min="2" max="2" width="24.42578125" bestFit="1" customWidth="1"/>
    <col min="3" max="3" width="5.7109375" bestFit="1" customWidth="1"/>
    <col min="4" max="4" width="10.140625" bestFit="1" customWidth="1"/>
    <col min="5" max="5" width="8" bestFit="1" customWidth="1"/>
    <col min="6" max="7" width="9" bestFit="1" customWidth="1"/>
    <col min="8" max="8" width="10.140625" bestFit="1" customWidth="1"/>
    <col min="10" max="10" width="11.7109375" bestFit="1" customWidth="1"/>
  </cols>
  <sheetData>
    <row r="1" spans="1:10" s="40" customFormat="1" x14ac:dyDescent="0.25">
      <c r="A1" s="38" t="s">
        <v>51</v>
      </c>
      <c r="H1" s="39"/>
      <c r="I1" s="39"/>
      <c r="J1" s="39"/>
    </row>
    <row r="2" spans="1:10" s="40" customFormat="1" x14ac:dyDescent="0.25">
      <c r="A2" s="38" t="s">
        <v>52</v>
      </c>
      <c r="B2" s="38"/>
      <c r="C2" s="38" t="s">
        <v>54</v>
      </c>
      <c r="D2" s="38" t="s">
        <v>55</v>
      </c>
      <c r="E2" s="38" t="s">
        <v>56</v>
      </c>
      <c r="F2" s="38" t="s">
        <v>57</v>
      </c>
      <c r="G2" s="38" t="s">
        <v>58</v>
      </c>
      <c r="H2" s="39" t="s">
        <v>59</v>
      </c>
      <c r="I2" s="39" t="s">
        <v>60</v>
      </c>
      <c r="J2" s="39" t="s">
        <v>61</v>
      </c>
    </row>
    <row r="3" spans="1:10" x14ac:dyDescent="0.25">
      <c r="A3" s="23" t="s">
        <v>62</v>
      </c>
      <c r="B3" s="23"/>
      <c r="C3" s="23"/>
      <c r="D3" s="25">
        <v>42098</v>
      </c>
      <c r="E3" s="23" t="s">
        <v>63</v>
      </c>
      <c r="F3" s="23" t="s">
        <v>64</v>
      </c>
      <c r="G3" s="23"/>
      <c r="H3" s="24">
        <v>45000</v>
      </c>
      <c r="I3" s="24">
        <v>0</v>
      </c>
      <c r="J3" s="24">
        <f>H3-I3</f>
        <v>45000</v>
      </c>
    </row>
    <row r="4" spans="1:10" x14ac:dyDescent="0.25">
      <c r="A4" s="23" t="s">
        <v>62</v>
      </c>
      <c r="B4" s="23"/>
      <c r="C4" s="23"/>
      <c r="D4" s="25">
        <v>42108</v>
      </c>
      <c r="E4" s="23" t="s">
        <v>63</v>
      </c>
      <c r="F4" s="23" t="s">
        <v>65</v>
      </c>
      <c r="G4" s="23"/>
      <c r="H4" s="24">
        <v>15640</v>
      </c>
      <c r="I4" s="24">
        <v>0</v>
      </c>
      <c r="J4" s="24">
        <f t="shared" ref="J4:J35" si="0">J3+H4-I4</f>
        <v>60640</v>
      </c>
    </row>
    <row r="5" spans="1:10" x14ac:dyDescent="0.25">
      <c r="A5" s="23" t="s">
        <v>62</v>
      </c>
      <c r="B5" s="23"/>
      <c r="C5" s="23"/>
      <c r="D5" s="25">
        <v>42115</v>
      </c>
      <c r="E5" s="23" t="s">
        <v>63</v>
      </c>
      <c r="F5" s="23" t="s">
        <v>66</v>
      </c>
      <c r="G5" s="23"/>
      <c r="H5" s="24">
        <v>1568</v>
      </c>
      <c r="I5" s="24">
        <v>0</v>
      </c>
      <c r="J5" s="24">
        <f t="shared" si="0"/>
        <v>62208</v>
      </c>
    </row>
    <row r="6" spans="1:10" x14ac:dyDescent="0.25">
      <c r="A6" s="23" t="s">
        <v>62</v>
      </c>
      <c r="B6" s="23"/>
      <c r="C6" s="23"/>
      <c r="D6" s="25">
        <v>42116</v>
      </c>
      <c r="E6" s="23" t="s">
        <v>63</v>
      </c>
      <c r="F6" s="23" t="s">
        <v>67</v>
      </c>
      <c r="G6" s="23"/>
      <c r="H6" s="24">
        <v>33422.11</v>
      </c>
      <c r="I6" s="24">
        <v>0</v>
      </c>
      <c r="J6" s="24">
        <f t="shared" si="0"/>
        <v>95630.11</v>
      </c>
    </row>
    <row r="7" spans="1:10" x14ac:dyDescent="0.25">
      <c r="A7" s="23" t="s">
        <v>62</v>
      </c>
      <c r="B7" s="23"/>
      <c r="C7" s="23"/>
      <c r="D7" s="25">
        <v>42122</v>
      </c>
      <c r="E7" s="23" t="s">
        <v>63</v>
      </c>
      <c r="F7" s="23" t="s">
        <v>68</v>
      </c>
      <c r="G7" s="23"/>
      <c r="H7" s="24">
        <v>33346.1</v>
      </c>
      <c r="I7" s="24">
        <v>0</v>
      </c>
      <c r="J7" s="24">
        <f t="shared" si="0"/>
        <v>128976.20999999999</v>
      </c>
    </row>
    <row r="8" spans="1:10" x14ac:dyDescent="0.25">
      <c r="A8" s="23" t="s">
        <v>62</v>
      </c>
      <c r="B8" s="23"/>
      <c r="C8" s="23"/>
      <c r="D8" s="25">
        <v>42122</v>
      </c>
      <c r="E8" s="23" t="s">
        <v>63</v>
      </c>
      <c r="F8" s="23" t="s">
        <v>69</v>
      </c>
      <c r="G8" s="23"/>
      <c r="H8" s="24">
        <v>6996</v>
      </c>
      <c r="I8" s="24">
        <v>0</v>
      </c>
      <c r="J8" s="24">
        <f t="shared" si="0"/>
        <v>135972.21</v>
      </c>
    </row>
    <row r="9" spans="1:10" x14ac:dyDescent="0.25">
      <c r="A9" s="23" t="s">
        <v>62</v>
      </c>
      <c r="B9" s="23"/>
      <c r="C9" s="23"/>
      <c r="D9" s="25">
        <v>42124</v>
      </c>
      <c r="E9" s="23" t="s">
        <v>63</v>
      </c>
      <c r="F9" s="23" t="s">
        <v>70</v>
      </c>
      <c r="G9" s="23"/>
      <c r="H9" s="24">
        <v>1696.14</v>
      </c>
      <c r="I9" s="24">
        <v>0</v>
      </c>
      <c r="J9" s="24">
        <f t="shared" si="0"/>
        <v>137668.35</v>
      </c>
    </row>
    <row r="10" spans="1:10" x14ac:dyDescent="0.25">
      <c r="A10" s="23" t="s">
        <v>62</v>
      </c>
      <c r="B10" s="23"/>
      <c r="C10" s="23"/>
      <c r="D10" s="25">
        <v>42124</v>
      </c>
      <c r="E10" s="23" t="s">
        <v>63</v>
      </c>
      <c r="F10" s="23" t="s">
        <v>71</v>
      </c>
      <c r="G10" s="23"/>
      <c r="H10" s="24">
        <v>4149.6499999999996</v>
      </c>
      <c r="I10" s="24">
        <v>0</v>
      </c>
      <c r="J10" s="24">
        <f t="shared" si="0"/>
        <v>141818</v>
      </c>
    </row>
    <row r="11" spans="1:10" x14ac:dyDescent="0.25">
      <c r="A11" s="23" t="s">
        <v>62</v>
      </c>
      <c r="B11" s="23"/>
      <c r="C11" s="23"/>
      <c r="D11" s="25">
        <v>42124</v>
      </c>
      <c r="E11" s="23" t="s">
        <v>63</v>
      </c>
      <c r="F11" s="23" t="s">
        <v>71</v>
      </c>
      <c r="G11" s="23"/>
      <c r="H11" s="24">
        <v>975.18</v>
      </c>
      <c r="I11" s="24">
        <v>0</v>
      </c>
      <c r="J11" s="24">
        <f t="shared" si="0"/>
        <v>142793.18</v>
      </c>
    </row>
    <row r="12" spans="1:10" x14ac:dyDescent="0.25">
      <c r="A12" s="23" t="s">
        <v>62</v>
      </c>
      <c r="B12" s="23"/>
      <c r="C12" s="23"/>
      <c r="D12" s="25">
        <v>42124</v>
      </c>
      <c r="E12" s="23" t="s">
        <v>63</v>
      </c>
      <c r="F12" s="23" t="s">
        <v>71</v>
      </c>
      <c r="G12" s="23"/>
      <c r="H12" s="24">
        <v>83.01</v>
      </c>
      <c r="I12" s="24">
        <v>0</v>
      </c>
      <c r="J12" s="24">
        <f t="shared" si="0"/>
        <v>142876.19</v>
      </c>
    </row>
    <row r="13" spans="1:10" x14ac:dyDescent="0.25">
      <c r="A13" s="23" t="s">
        <v>62</v>
      </c>
      <c r="B13" s="23"/>
      <c r="C13" s="23"/>
      <c r="D13" s="25">
        <v>42129</v>
      </c>
      <c r="E13" s="23" t="s">
        <v>63</v>
      </c>
      <c r="F13" s="23" t="s">
        <v>72</v>
      </c>
      <c r="G13" s="23"/>
      <c r="H13" s="24">
        <v>671.46</v>
      </c>
      <c r="I13" s="24">
        <v>0</v>
      </c>
      <c r="J13" s="24">
        <f t="shared" si="0"/>
        <v>143547.65</v>
      </c>
    </row>
    <row r="14" spans="1:10" x14ac:dyDescent="0.25">
      <c r="A14" s="23" t="s">
        <v>62</v>
      </c>
      <c r="B14" s="23"/>
      <c r="C14" s="23"/>
      <c r="D14" s="25">
        <v>42131</v>
      </c>
      <c r="E14" s="23" t="s">
        <v>63</v>
      </c>
      <c r="F14" s="23" t="s">
        <v>73</v>
      </c>
      <c r="G14" s="23"/>
      <c r="H14" s="24">
        <v>18433.28</v>
      </c>
      <c r="I14" s="24">
        <v>0</v>
      </c>
      <c r="J14" s="24">
        <f t="shared" si="0"/>
        <v>161980.93</v>
      </c>
    </row>
    <row r="15" spans="1:10" x14ac:dyDescent="0.25">
      <c r="A15" s="23" t="s">
        <v>62</v>
      </c>
      <c r="B15" s="23"/>
      <c r="C15" s="23"/>
      <c r="D15" s="25">
        <v>42138</v>
      </c>
      <c r="E15" s="23" t="s">
        <v>63</v>
      </c>
      <c r="F15" s="23" t="s">
        <v>74</v>
      </c>
      <c r="G15" s="23"/>
      <c r="H15" s="24">
        <v>25047.23</v>
      </c>
      <c r="I15" s="24">
        <v>0</v>
      </c>
      <c r="J15" s="24">
        <f t="shared" si="0"/>
        <v>187028.16</v>
      </c>
    </row>
    <row r="16" spans="1:10" x14ac:dyDescent="0.25">
      <c r="A16" s="23" t="s">
        <v>62</v>
      </c>
      <c r="B16" s="23"/>
      <c r="C16" s="23"/>
      <c r="D16" s="25">
        <v>42139</v>
      </c>
      <c r="E16" s="23" t="s">
        <v>63</v>
      </c>
      <c r="F16" s="23" t="s">
        <v>75</v>
      </c>
      <c r="G16" s="23"/>
      <c r="H16" s="24">
        <v>21918.22</v>
      </c>
      <c r="I16" s="24">
        <v>0</v>
      </c>
      <c r="J16" s="24">
        <f t="shared" si="0"/>
        <v>208946.38</v>
      </c>
    </row>
    <row r="17" spans="1:10" x14ac:dyDescent="0.25">
      <c r="A17" s="23" t="s">
        <v>62</v>
      </c>
      <c r="B17" s="23"/>
      <c r="C17" s="23"/>
      <c r="D17" s="25">
        <v>42145</v>
      </c>
      <c r="E17" s="23" t="s">
        <v>63</v>
      </c>
      <c r="F17" s="23" t="s">
        <v>76</v>
      </c>
      <c r="G17" s="23"/>
      <c r="H17" s="24">
        <v>30790.14</v>
      </c>
      <c r="I17" s="24">
        <v>0</v>
      </c>
      <c r="J17" s="24">
        <f t="shared" si="0"/>
        <v>239736.52000000002</v>
      </c>
    </row>
    <row r="18" spans="1:10" x14ac:dyDescent="0.25">
      <c r="A18" s="23" t="s">
        <v>62</v>
      </c>
      <c r="B18" s="23"/>
      <c r="C18" s="23"/>
      <c r="D18" s="25">
        <v>42150</v>
      </c>
      <c r="E18" s="23" t="s">
        <v>63</v>
      </c>
      <c r="F18" s="23" t="s">
        <v>77</v>
      </c>
      <c r="G18" s="23"/>
      <c r="H18" s="24">
        <v>87.5</v>
      </c>
      <c r="I18" s="24">
        <v>0</v>
      </c>
      <c r="J18" s="24">
        <f t="shared" si="0"/>
        <v>239824.02000000002</v>
      </c>
    </row>
    <row r="19" spans="1:10" x14ac:dyDescent="0.25">
      <c r="A19" s="23" t="s">
        <v>62</v>
      </c>
      <c r="B19" s="23"/>
      <c r="C19" s="23"/>
      <c r="D19" s="25">
        <v>42152</v>
      </c>
      <c r="E19" s="23" t="s">
        <v>63</v>
      </c>
      <c r="F19" s="23" t="s">
        <v>78</v>
      </c>
      <c r="G19" s="23"/>
      <c r="H19" s="24">
        <v>11364.01</v>
      </c>
      <c r="I19" s="24">
        <v>0</v>
      </c>
      <c r="J19" s="24">
        <f t="shared" si="0"/>
        <v>251188.03000000003</v>
      </c>
    </row>
    <row r="20" spans="1:10" x14ac:dyDescent="0.25">
      <c r="A20" s="23" t="s">
        <v>62</v>
      </c>
      <c r="B20" s="23"/>
      <c r="C20" s="23"/>
      <c r="D20" s="25">
        <v>42155</v>
      </c>
      <c r="E20" s="23" t="s">
        <v>63</v>
      </c>
      <c r="F20" s="23" t="s">
        <v>79</v>
      </c>
      <c r="G20" s="23"/>
      <c r="H20" s="24">
        <v>13801.29</v>
      </c>
      <c r="I20" s="24">
        <v>0</v>
      </c>
      <c r="J20" s="24">
        <f t="shared" si="0"/>
        <v>264989.32</v>
      </c>
    </row>
    <row r="21" spans="1:10" x14ac:dyDescent="0.25">
      <c r="A21" s="23" t="s">
        <v>62</v>
      </c>
      <c r="B21" s="23"/>
      <c r="C21" s="23"/>
      <c r="D21" s="25">
        <v>42155</v>
      </c>
      <c r="E21" s="23" t="s">
        <v>63</v>
      </c>
      <c r="F21" s="23" t="s">
        <v>79</v>
      </c>
      <c r="G21" s="23"/>
      <c r="H21" s="24">
        <v>3243.29</v>
      </c>
      <c r="I21" s="24">
        <v>0</v>
      </c>
      <c r="J21" s="24">
        <f t="shared" si="0"/>
        <v>268232.61</v>
      </c>
    </row>
    <row r="22" spans="1:10" x14ac:dyDescent="0.25">
      <c r="A22" s="23" t="s">
        <v>62</v>
      </c>
      <c r="B22" s="23"/>
      <c r="C22" s="23"/>
      <c r="D22" s="25">
        <v>42155</v>
      </c>
      <c r="E22" s="23" t="s">
        <v>63</v>
      </c>
      <c r="F22" s="23" t="s">
        <v>79</v>
      </c>
      <c r="G22" s="23"/>
      <c r="H22" s="24">
        <v>276.06</v>
      </c>
      <c r="I22" s="24">
        <v>0</v>
      </c>
      <c r="J22" s="24">
        <f t="shared" si="0"/>
        <v>268508.67</v>
      </c>
    </row>
    <row r="23" spans="1:10" x14ac:dyDescent="0.25">
      <c r="A23" s="23" t="s">
        <v>62</v>
      </c>
      <c r="B23" s="23"/>
      <c r="C23" s="23"/>
      <c r="D23" s="25">
        <v>42159</v>
      </c>
      <c r="E23" s="23" t="s">
        <v>63</v>
      </c>
      <c r="F23" s="23" t="s">
        <v>80</v>
      </c>
      <c r="G23" s="23"/>
      <c r="H23" s="24">
        <v>1000</v>
      </c>
      <c r="I23" s="24">
        <v>0</v>
      </c>
      <c r="J23" s="24">
        <f t="shared" si="0"/>
        <v>269508.67</v>
      </c>
    </row>
    <row r="24" spans="1:10" x14ac:dyDescent="0.25">
      <c r="A24" s="23" t="s">
        <v>62</v>
      </c>
      <c r="B24" s="23"/>
      <c r="C24" s="23"/>
      <c r="D24" s="25">
        <v>42160</v>
      </c>
      <c r="E24" s="23" t="s">
        <v>63</v>
      </c>
      <c r="F24" s="23" t="s">
        <v>81</v>
      </c>
      <c r="G24" s="23"/>
      <c r="H24" s="24">
        <v>15661.01</v>
      </c>
      <c r="I24" s="24">
        <v>0</v>
      </c>
      <c r="J24" s="24">
        <f t="shared" si="0"/>
        <v>285169.68</v>
      </c>
    </row>
    <row r="25" spans="1:10" x14ac:dyDescent="0.25">
      <c r="A25" s="23" t="s">
        <v>62</v>
      </c>
      <c r="B25" s="23"/>
      <c r="C25" s="23"/>
      <c r="D25" s="25">
        <v>42162</v>
      </c>
      <c r="E25" s="23" t="s">
        <v>63</v>
      </c>
      <c r="F25" s="23" t="s">
        <v>82</v>
      </c>
      <c r="G25" s="23"/>
      <c r="H25" s="24">
        <v>3484.49</v>
      </c>
      <c r="I25" s="24">
        <v>0</v>
      </c>
      <c r="J25" s="24">
        <f t="shared" si="0"/>
        <v>288654.17</v>
      </c>
    </row>
    <row r="26" spans="1:10" x14ac:dyDescent="0.25">
      <c r="A26" s="23" t="s">
        <v>62</v>
      </c>
      <c r="B26" s="23"/>
      <c r="C26" s="23"/>
      <c r="D26" s="25">
        <v>42164</v>
      </c>
      <c r="E26" s="23" t="s">
        <v>63</v>
      </c>
      <c r="F26" s="23" t="s">
        <v>83</v>
      </c>
      <c r="G26" s="23"/>
      <c r="H26" s="24">
        <v>55000</v>
      </c>
      <c r="I26" s="24">
        <v>0</v>
      </c>
      <c r="J26" s="24">
        <f t="shared" si="0"/>
        <v>343654.17</v>
      </c>
    </row>
    <row r="27" spans="1:10" x14ac:dyDescent="0.25">
      <c r="A27" s="23" t="s">
        <v>62</v>
      </c>
      <c r="B27" s="23"/>
      <c r="C27" s="23"/>
      <c r="D27" s="25">
        <v>42169</v>
      </c>
      <c r="E27" s="23" t="s">
        <v>63</v>
      </c>
      <c r="F27" s="23" t="s">
        <v>84</v>
      </c>
      <c r="G27" s="23"/>
      <c r="H27" s="24">
        <v>4400.3500000000004</v>
      </c>
      <c r="I27" s="24">
        <v>0</v>
      </c>
      <c r="J27" s="24">
        <f t="shared" si="0"/>
        <v>348054.51999999996</v>
      </c>
    </row>
    <row r="28" spans="1:10" x14ac:dyDescent="0.25">
      <c r="A28" s="23" t="s">
        <v>62</v>
      </c>
      <c r="B28" s="23"/>
      <c r="C28" s="23"/>
      <c r="D28" s="25">
        <v>42174</v>
      </c>
      <c r="E28" s="23" t="s">
        <v>63</v>
      </c>
      <c r="F28" s="23" t="s">
        <v>85</v>
      </c>
      <c r="G28" s="23"/>
      <c r="H28" s="24">
        <v>300</v>
      </c>
      <c r="I28" s="24">
        <v>0</v>
      </c>
      <c r="J28" s="24">
        <f t="shared" si="0"/>
        <v>348354.51999999996</v>
      </c>
    </row>
    <row r="29" spans="1:10" x14ac:dyDescent="0.25">
      <c r="A29" s="23" t="s">
        <v>62</v>
      </c>
      <c r="B29" s="23"/>
      <c r="C29" s="23"/>
      <c r="D29" s="25">
        <v>42176</v>
      </c>
      <c r="E29" s="23" t="s">
        <v>63</v>
      </c>
      <c r="F29" s="23" t="s">
        <v>86</v>
      </c>
      <c r="G29" s="23"/>
      <c r="H29" s="24">
        <v>2983.31</v>
      </c>
      <c r="I29" s="24">
        <v>0</v>
      </c>
      <c r="J29" s="24">
        <f t="shared" si="0"/>
        <v>351337.82999999996</v>
      </c>
    </row>
    <row r="30" spans="1:10" x14ac:dyDescent="0.25">
      <c r="A30" s="23" t="s">
        <v>62</v>
      </c>
      <c r="B30" s="23"/>
      <c r="C30" s="23"/>
      <c r="D30" s="25">
        <v>42177</v>
      </c>
      <c r="E30" s="23" t="s">
        <v>63</v>
      </c>
      <c r="F30" s="23" t="s">
        <v>87</v>
      </c>
      <c r="G30" s="23"/>
      <c r="H30" s="24">
        <v>639.68000000000006</v>
      </c>
      <c r="I30" s="24">
        <v>0</v>
      </c>
      <c r="J30" s="24">
        <f t="shared" si="0"/>
        <v>351977.50999999995</v>
      </c>
    </row>
    <row r="31" spans="1:10" x14ac:dyDescent="0.25">
      <c r="A31" s="23" t="s">
        <v>62</v>
      </c>
      <c r="B31" s="23"/>
      <c r="C31" s="23"/>
      <c r="D31" s="25">
        <v>42183</v>
      </c>
      <c r="E31" s="23" t="s">
        <v>63</v>
      </c>
      <c r="F31" s="23" t="s">
        <v>88</v>
      </c>
      <c r="G31" s="23"/>
      <c r="H31" s="24">
        <v>6833.55</v>
      </c>
      <c r="I31" s="24">
        <v>0</v>
      </c>
      <c r="J31" s="24">
        <f t="shared" si="0"/>
        <v>358811.05999999994</v>
      </c>
    </row>
    <row r="32" spans="1:10" x14ac:dyDescent="0.25">
      <c r="A32" s="23" t="s">
        <v>62</v>
      </c>
      <c r="B32" s="23"/>
      <c r="C32" s="23"/>
      <c r="D32" s="25">
        <v>42185</v>
      </c>
      <c r="E32" s="23" t="s">
        <v>63</v>
      </c>
      <c r="F32" s="23" t="s">
        <v>89</v>
      </c>
      <c r="G32" s="23"/>
      <c r="H32" s="24">
        <v>12589.01</v>
      </c>
      <c r="I32" s="24">
        <v>0</v>
      </c>
      <c r="J32" s="24">
        <f t="shared" si="0"/>
        <v>371400.06999999995</v>
      </c>
    </row>
    <row r="33" spans="1:10" x14ac:dyDescent="0.25">
      <c r="A33" s="23" t="s">
        <v>62</v>
      </c>
      <c r="B33" s="23"/>
      <c r="C33" s="23"/>
      <c r="D33" s="25">
        <v>42185</v>
      </c>
      <c r="E33" s="23" t="s">
        <v>63</v>
      </c>
      <c r="F33" s="23" t="s">
        <v>89</v>
      </c>
      <c r="G33" s="23"/>
      <c r="H33" s="24">
        <v>2958.4</v>
      </c>
      <c r="I33" s="24">
        <v>0</v>
      </c>
      <c r="J33" s="24">
        <f t="shared" si="0"/>
        <v>374358.47</v>
      </c>
    </row>
    <row r="34" spans="1:10" x14ac:dyDescent="0.25">
      <c r="A34" s="23" t="s">
        <v>62</v>
      </c>
      <c r="B34" s="23"/>
      <c r="C34" s="23"/>
      <c r="D34" s="25">
        <v>42185</v>
      </c>
      <c r="E34" s="23" t="s">
        <v>63</v>
      </c>
      <c r="F34" s="23" t="s">
        <v>89</v>
      </c>
      <c r="G34" s="23"/>
      <c r="H34" s="24">
        <v>251.81</v>
      </c>
      <c r="I34" s="24">
        <v>0</v>
      </c>
      <c r="J34" s="24">
        <f t="shared" si="0"/>
        <v>374610.27999999997</v>
      </c>
    </row>
    <row r="35" spans="1:10" x14ac:dyDescent="0.25">
      <c r="A35" s="23" t="s">
        <v>62</v>
      </c>
      <c r="B35" s="23"/>
      <c r="C35" s="23"/>
      <c r="D35" s="25">
        <v>42191</v>
      </c>
      <c r="E35" s="23" t="s">
        <v>63</v>
      </c>
      <c r="F35" s="23" t="s">
        <v>90</v>
      </c>
      <c r="G35" s="23"/>
      <c r="H35" s="24">
        <v>266.14999999999998</v>
      </c>
      <c r="I35" s="24">
        <v>0</v>
      </c>
      <c r="J35" s="24">
        <f t="shared" si="0"/>
        <v>374876.43</v>
      </c>
    </row>
    <row r="36" spans="1:10" x14ac:dyDescent="0.25">
      <c r="A36" s="23" t="s">
        <v>62</v>
      </c>
      <c r="B36" s="23"/>
      <c r="C36" s="23"/>
      <c r="D36" s="25">
        <v>42192</v>
      </c>
      <c r="E36" s="23" t="s">
        <v>63</v>
      </c>
      <c r="F36" s="23" t="s">
        <v>91</v>
      </c>
      <c r="G36" s="23"/>
      <c r="H36" s="24">
        <v>5027.3999999999996</v>
      </c>
      <c r="I36" s="24">
        <v>0</v>
      </c>
      <c r="J36" s="24">
        <f t="shared" ref="J36:J67" si="1">J35+H36-I36</f>
        <v>379903.83</v>
      </c>
    </row>
    <row r="37" spans="1:10" x14ac:dyDescent="0.25">
      <c r="A37" s="23" t="s">
        <v>62</v>
      </c>
      <c r="B37" s="23"/>
      <c r="C37" s="23"/>
      <c r="D37" s="25">
        <v>42199</v>
      </c>
      <c r="E37" s="23" t="s">
        <v>63</v>
      </c>
      <c r="F37" s="23" t="s">
        <v>92</v>
      </c>
      <c r="G37" s="23"/>
      <c r="H37" s="24">
        <v>289</v>
      </c>
      <c r="I37" s="24">
        <v>0</v>
      </c>
      <c r="J37" s="24">
        <f t="shared" si="1"/>
        <v>380192.83</v>
      </c>
    </row>
    <row r="38" spans="1:10" x14ac:dyDescent="0.25">
      <c r="A38" s="23" t="s">
        <v>62</v>
      </c>
      <c r="B38" s="23"/>
      <c r="C38" s="23"/>
      <c r="D38" s="25">
        <v>42199</v>
      </c>
      <c r="E38" s="23" t="s">
        <v>63</v>
      </c>
      <c r="F38" s="23" t="s">
        <v>93</v>
      </c>
      <c r="G38" s="23"/>
      <c r="H38" s="24">
        <v>2906.18</v>
      </c>
      <c r="I38" s="24">
        <v>0</v>
      </c>
      <c r="J38" s="24">
        <f t="shared" si="1"/>
        <v>383099.01</v>
      </c>
    </row>
    <row r="39" spans="1:10" x14ac:dyDescent="0.25">
      <c r="A39" s="23" t="s">
        <v>62</v>
      </c>
      <c r="B39" s="23"/>
      <c r="C39" s="23"/>
      <c r="D39" s="25">
        <v>42206</v>
      </c>
      <c r="E39" s="23" t="s">
        <v>63</v>
      </c>
      <c r="F39" s="23" t="s">
        <v>94</v>
      </c>
      <c r="G39" s="23"/>
      <c r="H39" s="24">
        <v>2360.2199999999998</v>
      </c>
      <c r="I39" s="24">
        <v>0</v>
      </c>
      <c r="J39" s="24">
        <f t="shared" si="1"/>
        <v>385459.23</v>
      </c>
    </row>
    <row r="40" spans="1:10" x14ac:dyDescent="0.25">
      <c r="A40" s="23" t="s">
        <v>62</v>
      </c>
      <c r="B40" s="23"/>
      <c r="C40" s="23"/>
      <c r="D40" s="25">
        <v>42209</v>
      </c>
      <c r="E40" s="23" t="s">
        <v>63</v>
      </c>
      <c r="F40" s="23" t="s">
        <v>95</v>
      </c>
      <c r="G40" s="23"/>
      <c r="H40" s="24">
        <v>1410.75</v>
      </c>
      <c r="I40" s="24">
        <v>0</v>
      </c>
      <c r="J40" s="24">
        <f t="shared" si="1"/>
        <v>386869.98</v>
      </c>
    </row>
    <row r="41" spans="1:10" x14ac:dyDescent="0.25">
      <c r="A41" s="23" t="s">
        <v>62</v>
      </c>
      <c r="B41" s="23"/>
      <c r="C41" s="23"/>
      <c r="D41" s="25">
        <v>42213</v>
      </c>
      <c r="E41" s="23" t="s">
        <v>63</v>
      </c>
      <c r="F41" s="23" t="s">
        <v>96</v>
      </c>
      <c r="G41" s="23"/>
      <c r="H41" s="24">
        <v>3028.24</v>
      </c>
      <c r="I41" s="24">
        <v>0</v>
      </c>
      <c r="J41" s="24">
        <f t="shared" si="1"/>
        <v>389898.22</v>
      </c>
    </row>
    <row r="42" spans="1:10" x14ac:dyDescent="0.25">
      <c r="A42" s="23" t="s">
        <v>62</v>
      </c>
      <c r="B42" s="23"/>
      <c r="C42" s="23"/>
      <c r="D42" s="25">
        <v>42216</v>
      </c>
      <c r="E42" s="23" t="s">
        <v>63</v>
      </c>
      <c r="F42" s="23" t="s">
        <v>97</v>
      </c>
      <c r="G42" s="23"/>
      <c r="H42" s="24">
        <v>7047.57</v>
      </c>
      <c r="I42" s="24">
        <v>0</v>
      </c>
      <c r="J42" s="24">
        <f t="shared" si="1"/>
        <v>396945.79</v>
      </c>
    </row>
    <row r="43" spans="1:10" x14ac:dyDescent="0.25">
      <c r="A43" s="23" t="s">
        <v>62</v>
      </c>
      <c r="B43" s="23"/>
      <c r="C43" s="23"/>
      <c r="D43" s="25">
        <v>42216</v>
      </c>
      <c r="E43" s="23" t="s">
        <v>63</v>
      </c>
      <c r="F43" s="23" t="s">
        <v>97</v>
      </c>
      <c r="G43" s="23"/>
      <c r="H43" s="24">
        <v>1656.17</v>
      </c>
      <c r="I43" s="24">
        <v>0</v>
      </c>
      <c r="J43" s="24">
        <f t="shared" si="1"/>
        <v>398601.95999999996</v>
      </c>
    </row>
    <row r="44" spans="1:10" x14ac:dyDescent="0.25">
      <c r="A44" s="23" t="s">
        <v>62</v>
      </c>
      <c r="B44" s="23"/>
      <c r="C44" s="23"/>
      <c r="D44" s="25">
        <v>42216</v>
      </c>
      <c r="E44" s="23" t="s">
        <v>63</v>
      </c>
      <c r="F44" s="23" t="s">
        <v>97</v>
      </c>
      <c r="G44" s="23"/>
      <c r="H44" s="24">
        <v>140.96</v>
      </c>
      <c r="I44" s="24">
        <v>0</v>
      </c>
      <c r="J44" s="24">
        <f t="shared" si="1"/>
        <v>398742.92</v>
      </c>
    </row>
    <row r="45" spans="1:10" x14ac:dyDescent="0.25">
      <c r="A45" s="23" t="s">
        <v>62</v>
      </c>
      <c r="B45" s="23"/>
      <c r="C45" s="23"/>
      <c r="D45" s="25">
        <v>42222</v>
      </c>
      <c r="E45" s="23" t="s">
        <v>63</v>
      </c>
      <c r="F45" s="23" t="s">
        <v>98</v>
      </c>
      <c r="G45" s="23"/>
      <c r="H45" s="24">
        <v>255.63</v>
      </c>
      <c r="I45" s="24">
        <v>0</v>
      </c>
      <c r="J45" s="24">
        <f t="shared" si="1"/>
        <v>398998.55</v>
      </c>
    </row>
    <row r="46" spans="1:10" x14ac:dyDescent="0.25">
      <c r="A46" s="23" t="s">
        <v>62</v>
      </c>
      <c r="B46" s="23"/>
      <c r="C46" s="23"/>
      <c r="D46" s="25">
        <v>42233</v>
      </c>
      <c r="E46" s="23" t="s">
        <v>63</v>
      </c>
      <c r="F46" s="23" t="s">
        <v>99</v>
      </c>
      <c r="G46" s="23"/>
      <c r="H46" s="24">
        <v>16162.27</v>
      </c>
      <c r="I46" s="24">
        <v>0</v>
      </c>
      <c r="J46" s="24">
        <f t="shared" si="1"/>
        <v>415160.82</v>
      </c>
    </row>
    <row r="47" spans="1:10" x14ac:dyDescent="0.25">
      <c r="A47" s="23" t="s">
        <v>62</v>
      </c>
      <c r="B47" s="23"/>
      <c r="C47" s="23"/>
      <c r="D47" s="25">
        <v>42233</v>
      </c>
      <c r="E47" s="23" t="s">
        <v>63</v>
      </c>
      <c r="F47" s="23" t="s">
        <v>100</v>
      </c>
      <c r="G47" s="23"/>
      <c r="H47" s="24">
        <v>77058</v>
      </c>
      <c r="I47" s="24">
        <v>0</v>
      </c>
      <c r="J47" s="24">
        <f t="shared" si="1"/>
        <v>492218.82</v>
      </c>
    </row>
    <row r="48" spans="1:10" x14ac:dyDescent="0.25">
      <c r="A48" s="23" t="s">
        <v>62</v>
      </c>
      <c r="B48" s="23"/>
      <c r="C48" s="23"/>
      <c r="D48" s="25">
        <v>42233</v>
      </c>
      <c r="E48" s="23" t="s">
        <v>63</v>
      </c>
      <c r="F48" s="23" t="s">
        <v>101</v>
      </c>
      <c r="G48" s="23"/>
      <c r="H48" s="24">
        <v>282054</v>
      </c>
      <c r="I48" s="24">
        <v>0</v>
      </c>
      <c r="J48" s="24">
        <f t="shared" si="1"/>
        <v>774272.82000000007</v>
      </c>
    </row>
    <row r="49" spans="1:10" x14ac:dyDescent="0.25">
      <c r="A49" s="23" t="s">
        <v>62</v>
      </c>
      <c r="B49" s="23"/>
      <c r="C49" s="23"/>
      <c r="D49" s="25">
        <v>42247</v>
      </c>
      <c r="E49" s="23" t="s">
        <v>63</v>
      </c>
      <c r="F49" s="23" t="s">
        <v>102</v>
      </c>
      <c r="G49" s="23"/>
      <c r="H49" s="24">
        <v>117767.88</v>
      </c>
      <c r="I49" s="24">
        <v>0</v>
      </c>
      <c r="J49" s="24">
        <f t="shared" si="1"/>
        <v>892040.70000000007</v>
      </c>
    </row>
    <row r="50" spans="1:10" x14ac:dyDescent="0.25">
      <c r="A50" s="23" t="s">
        <v>62</v>
      </c>
      <c r="B50" s="23"/>
      <c r="C50" s="23"/>
      <c r="D50" s="25">
        <v>42247</v>
      </c>
      <c r="E50" s="23" t="s">
        <v>63</v>
      </c>
      <c r="F50" s="23" t="s">
        <v>103</v>
      </c>
      <c r="G50" s="23"/>
      <c r="H50" s="24">
        <v>4461.57</v>
      </c>
      <c r="I50" s="24">
        <v>0</v>
      </c>
      <c r="J50" s="24">
        <f t="shared" si="1"/>
        <v>896502.27</v>
      </c>
    </row>
    <row r="51" spans="1:10" x14ac:dyDescent="0.25">
      <c r="A51" s="23" t="s">
        <v>62</v>
      </c>
      <c r="B51" s="23"/>
      <c r="C51" s="23"/>
      <c r="D51" s="25">
        <v>42247</v>
      </c>
      <c r="E51" s="23" t="s">
        <v>63</v>
      </c>
      <c r="F51" s="23" t="s">
        <v>103</v>
      </c>
      <c r="G51" s="23"/>
      <c r="H51" s="24">
        <v>1048.47</v>
      </c>
      <c r="I51" s="24">
        <v>0</v>
      </c>
      <c r="J51" s="24">
        <f t="shared" si="1"/>
        <v>897550.74</v>
      </c>
    </row>
    <row r="52" spans="1:10" x14ac:dyDescent="0.25">
      <c r="A52" s="23" t="s">
        <v>62</v>
      </c>
      <c r="B52" s="23"/>
      <c r="C52" s="23"/>
      <c r="D52" s="25">
        <v>42247</v>
      </c>
      <c r="E52" s="23" t="s">
        <v>63</v>
      </c>
      <c r="F52" s="23" t="s">
        <v>103</v>
      </c>
      <c r="G52" s="23"/>
      <c r="H52" s="24">
        <v>89.23</v>
      </c>
      <c r="I52" s="24">
        <v>0</v>
      </c>
      <c r="J52" s="24">
        <f t="shared" si="1"/>
        <v>897639.97</v>
      </c>
    </row>
    <row r="53" spans="1:10" x14ac:dyDescent="0.25">
      <c r="A53" s="23" t="s">
        <v>62</v>
      </c>
      <c r="B53" s="23"/>
      <c r="C53" s="23"/>
      <c r="D53" s="25">
        <v>42262</v>
      </c>
      <c r="E53" s="23" t="s">
        <v>63</v>
      </c>
      <c r="F53" s="23" t="s">
        <v>104</v>
      </c>
      <c r="G53" s="23"/>
      <c r="H53" s="24">
        <v>21285</v>
      </c>
      <c r="I53" s="24">
        <v>0</v>
      </c>
      <c r="J53" s="24">
        <f t="shared" si="1"/>
        <v>918924.97</v>
      </c>
    </row>
    <row r="54" spans="1:10" x14ac:dyDescent="0.25">
      <c r="A54" s="23" t="s">
        <v>62</v>
      </c>
      <c r="B54" s="23"/>
      <c r="C54" s="23"/>
      <c r="D54" s="25">
        <v>42268</v>
      </c>
      <c r="E54" s="23" t="s">
        <v>63</v>
      </c>
      <c r="F54" s="23" t="s">
        <v>105</v>
      </c>
      <c r="G54" s="23"/>
      <c r="H54" s="24">
        <v>12070.98</v>
      </c>
      <c r="I54" s="24">
        <v>0</v>
      </c>
      <c r="J54" s="24">
        <f t="shared" si="1"/>
        <v>930995.95</v>
      </c>
    </row>
    <row r="55" spans="1:10" x14ac:dyDescent="0.25">
      <c r="A55" s="23" t="s">
        <v>62</v>
      </c>
      <c r="B55" s="23"/>
      <c r="C55" s="23"/>
      <c r="D55" s="25">
        <v>42277</v>
      </c>
      <c r="E55" s="23" t="s">
        <v>63</v>
      </c>
      <c r="F55" s="23" t="s">
        <v>106</v>
      </c>
      <c r="G55" s="23"/>
      <c r="H55" s="24">
        <v>230.33</v>
      </c>
      <c r="I55" s="24">
        <v>0</v>
      </c>
      <c r="J55" s="24">
        <f t="shared" si="1"/>
        <v>931226.27999999991</v>
      </c>
    </row>
    <row r="56" spans="1:10" x14ac:dyDescent="0.25">
      <c r="A56" s="23" t="s">
        <v>62</v>
      </c>
      <c r="B56" s="23"/>
      <c r="C56" s="23"/>
      <c r="D56" s="25">
        <v>42277</v>
      </c>
      <c r="E56" s="23" t="s">
        <v>63</v>
      </c>
      <c r="F56" s="23" t="s">
        <v>107</v>
      </c>
      <c r="G56" s="23"/>
      <c r="H56" s="24">
        <v>4461.57</v>
      </c>
      <c r="I56" s="24">
        <v>0</v>
      </c>
      <c r="J56" s="24">
        <f t="shared" si="1"/>
        <v>935687.84999999986</v>
      </c>
    </row>
    <row r="57" spans="1:10" x14ac:dyDescent="0.25">
      <c r="A57" s="23" t="s">
        <v>62</v>
      </c>
      <c r="B57" s="23"/>
      <c r="C57" s="23"/>
      <c r="D57" s="25">
        <v>42277</v>
      </c>
      <c r="E57" s="23" t="s">
        <v>63</v>
      </c>
      <c r="F57" s="23" t="s">
        <v>107</v>
      </c>
      <c r="G57" s="23"/>
      <c r="H57" s="24">
        <v>1048.47</v>
      </c>
      <c r="I57" s="24">
        <v>0</v>
      </c>
      <c r="J57" s="24">
        <f t="shared" si="1"/>
        <v>936736.31999999983</v>
      </c>
    </row>
    <row r="58" spans="1:10" x14ac:dyDescent="0.25">
      <c r="A58" s="23" t="s">
        <v>62</v>
      </c>
      <c r="B58" s="23"/>
      <c r="C58" s="23"/>
      <c r="D58" s="25">
        <v>42277</v>
      </c>
      <c r="E58" s="23" t="s">
        <v>63</v>
      </c>
      <c r="F58" s="23" t="s">
        <v>107</v>
      </c>
      <c r="G58" s="23"/>
      <c r="H58" s="24">
        <v>89.23</v>
      </c>
      <c r="I58" s="24">
        <v>0</v>
      </c>
      <c r="J58" s="24">
        <f t="shared" si="1"/>
        <v>936825.54999999981</v>
      </c>
    </row>
    <row r="59" spans="1:10" x14ac:dyDescent="0.25">
      <c r="A59" s="23" t="s">
        <v>62</v>
      </c>
      <c r="B59" s="23"/>
      <c r="C59" s="23"/>
      <c r="D59" s="25">
        <v>42278</v>
      </c>
      <c r="E59" s="23" t="s">
        <v>63</v>
      </c>
      <c r="F59" s="23" t="s">
        <v>108</v>
      </c>
      <c r="G59" s="23"/>
      <c r="H59" s="24">
        <v>0</v>
      </c>
      <c r="I59" s="24">
        <v>12070.98</v>
      </c>
      <c r="J59" s="24">
        <f t="shared" si="1"/>
        <v>924754.56999999983</v>
      </c>
    </row>
    <row r="60" spans="1:10" x14ac:dyDescent="0.25">
      <c r="A60" s="23" t="s">
        <v>62</v>
      </c>
      <c r="B60" s="23"/>
      <c r="C60" s="23"/>
      <c r="D60" s="25">
        <v>42278</v>
      </c>
      <c r="E60" s="23" t="s">
        <v>63</v>
      </c>
      <c r="F60" s="23" t="s">
        <v>109</v>
      </c>
      <c r="G60" s="23"/>
      <c r="H60" s="24">
        <v>0</v>
      </c>
      <c r="I60" s="24">
        <v>21285</v>
      </c>
      <c r="J60" s="24">
        <f t="shared" si="1"/>
        <v>903469.56999999983</v>
      </c>
    </row>
    <row r="61" spans="1:10" x14ac:dyDescent="0.25">
      <c r="A61" s="23" t="s">
        <v>62</v>
      </c>
      <c r="B61" s="23"/>
      <c r="C61" s="23"/>
      <c r="D61" s="25">
        <v>42283</v>
      </c>
      <c r="E61" s="23" t="s">
        <v>63</v>
      </c>
      <c r="F61" s="23" t="s">
        <v>110</v>
      </c>
      <c r="G61" s="23"/>
      <c r="H61" s="24">
        <v>30981.42</v>
      </c>
      <c r="I61" s="24">
        <v>0</v>
      </c>
      <c r="J61" s="24">
        <f t="shared" si="1"/>
        <v>934450.98999999987</v>
      </c>
    </row>
    <row r="62" spans="1:10" x14ac:dyDescent="0.25">
      <c r="A62" s="23" t="s">
        <v>62</v>
      </c>
      <c r="B62" s="23"/>
      <c r="C62" s="23"/>
      <c r="D62" s="25">
        <v>42292</v>
      </c>
      <c r="E62" s="23" t="s">
        <v>63</v>
      </c>
      <c r="F62" s="23" t="s">
        <v>111</v>
      </c>
      <c r="G62" s="23"/>
      <c r="H62" s="24">
        <v>6691.24</v>
      </c>
      <c r="I62" s="24">
        <v>0</v>
      </c>
      <c r="J62" s="24">
        <f t="shared" si="1"/>
        <v>941142.22999999986</v>
      </c>
    </row>
    <row r="63" spans="1:10" x14ac:dyDescent="0.25">
      <c r="A63" s="23" t="s">
        <v>62</v>
      </c>
      <c r="B63" s="23"/>
      <c r="C63" s="23"/>
      <c r="D63" s="25">
        <v>42298</v>
      </c>
      <c r="E63" s="23" t="s">
        <v>63</v>
      </c>
      <c r="F63" s="23" t="s">
        <v>112</v>
      </c>
      <c r="G63" s="23"/>
      <c r="H63" s="24">
        <v>42335</v>
      </c>
      <c r="I63" s="24">
        <v>0</v>
      </c>
      <c r="J63" s="24">
        <f t="shared" si="1"/>
        <v>983477.22999999986</v>
      </c>
    </row>
    <row r="64" spans="1:10" x14ac:dyDescent="0.25">
      <c r="A64" s="23" t="s">
        <v>62</v>
      </c>
      <c r="B64" s="23"/>
      <c r="C64" s="23"/>
      <c r="D64" s="25">
        <v>42298</v>
      </c>
      <c r="E64" s="23" t="s">
        <v>63</v>
      </c>
      <c r="F64" s="23" t="s">
        <v>113</v>
      </c>
      <c r="G64" s="23"/>
      <c r="H64" s="24">
        <v>515</v>
      </c>
      <c r="I64" s="24">
        <v>0</v>
      </c>
      <c r="J64" s="24">
        <f t="shared" si="1"/>
        <v>983992.22999999986</v>
      </c>
    </row>
    <row r="65" spans="1:10" x14ac:dyDescent="0.25">
      <c r="A65" s="23" t="s">
        <v>62</v>
      </c>
      <c r="B65" s="23"/>
      <c r="C65" s="23"/>
      <c r="D65" s="25">
        <v>42299</v>
      </c>
      <c r="E65" s="23" t="s">
        <v>63</v>
      </c>
      <c r="F65" s="23" t="s">
        <v>114</v>
      </c>
      <c r="G65" s="23"/>
      <c r="H65" s="24">
        <v>177.75</v>
      </c>
      <c r="I65" s="24">
        <v>0</v>
      </c>
      <c r="J65" s="24">
        <f t="shared" si="1"/>
        <v>984169.97999999986</v>
      </c>
    </row>
    <row r="66" spans="1:10" x14ac:dyDescent="0.25">
      <c r="A66" s="23" t="s">
        <v>62</v>
      </c>
      <c r="B66" s="23"/>
      <c r="C66" s="23"/>
      <c r="D66" s="25">
        <v>42300</v>
      </c>
      <c r="E66" s="23" t="s">
        <v>63</v>
      </c>
      <c r="F66" s="23" t="s">
        <v>115</v>
      </c>
      <c r="G66" s="23"/>
      <c r="H66" s="24">
        <v>30973.96</v>
      </c>
      <c r="I66" s="24">
        <v>0</v>
      </c>
      <c r="J66" s="24">
        <f t="shared" si="1"/>
        <v>1015143.9399999998</v>
      </c>
    </row>
    <row r="67" spans="1:10" x14ac:dyDescent="0.25">
      <c r="A67" s="23" t="s">
        <v>62</v>
      </c>
      <c r="B67" s="23"/>
      <c r="C67" s="23"/>
      <c r="D67" s="25">
        <v>42300</v>
      </c>
      <c r="E67" s="23" t="s">
        <v>63</v>
      </c>
      <c r="F67" s="23" t="s">
        <v>116</v>
      </c>
      <c r="G67" s="23"/>
      <c r="H67" s="24">
        <v>475</v>
      </c>
      <c r="I67" s="24">
        <v>0</v>
      </c>
      <c r="J67" s="24">
        <f t="shared" si="1"/>
        <v>1015618.9399999998</v>
      </c>
    </row>
    <row r="68" spans="1:10" x14ac:dyDescent="0.25">
      <c r="A68" s="23" t="s">
        <v>62</v>
      </c>
      <c r="B68" s="23"/>
      <c r="C68" s="23"/>
      <c r="D68" s="25">
        <v>42303</v>
      </c>
      <c r="E68" s="23" t="s">
        <v>63</v>
      </c>
      <c r="F68" s="23" t="s">
        <v>117</v>
      </c>
      <c r="G68" s="23"/>
      <c r="H68" s="24">
        <v>10367.299999999999</v>
      </c>
      <c r="I68" s="24">
        <v>0</v>
      </c>
      <c r="J68" s="24">
        <f t="shared" ref="J68:J99" si="2">J67+H68-I68</f>
        <v>1025986.2399999999</v>
      </c>
    </row>
    <row r="69" spans="1:10" x14ac:dyDescent="0.25">
      <c r="A69" s="23" t="s">
        <v>62</v>
      </c>
      <c r="B69" s="23"/>
      <c r="C69" s="23"/>
      <c r="D69" s="25">
        <v>42303</v>
      </c>
      <c r="E69" s="23" t="s">
        <v>63</v>
      </c>
      <c r="F69" s="23" t="s">
        <v>118</v>
      </c>
      <c r="G69" s="23"/>
      <c r="H69" s="24">
        <v>32961.83</v>
      </c>
      <c r="I69" s="24">
        <v>0</v>
      </c>
      <c r="J69" s="24">
        <f t="shared" si="2"/>
        <v>1058948.0699999998</v>
      </c>
    </row>
    <row r="70" spans="1:10" x14ac:dyDescent="0.25">
      <c r="A70" s="23" t="s">
        <v>62</v>
      </c>
      <c r="B70" s="23"/>
      <c r="C70" s="23"/>
      <c r="D70" s="25">
        <v>42305</v>
      </c>
      <c r="E70" s="23" t="s">
        <v>63</v>
      </c>
      <c r="F70" s="23" t="s">
        <v>119</v>
      </c>
      <c r="G70" s="23"/>
      <c r="H70" s="24">
        <v>15455.67</v>
      </c>
      <c r="I70" s="24">
        <v>0</v>
      </c>
      <c r="J70" s="24">
        <f t="shared" si="2"/>
        <v>1074403.7399999998</v>
      </c>
    </row>
    <row r="71" spans="1:10" x14ac:dyDescent="0.25">
      <c r="A71" s="23" t="s">
        <v>62</v>
      </c>
      <c r="B71" s="23"/>
      <c r="C71" s="23"/>
      <c r="D71" s="25">
        <v>42308</v>
      </c>
      <c r="E71" s="23" t="s">
        <v>63</v>
      </c>
      <c r="F71" s="23" t="s">
        <v>120</v>
      </c>
      <c r="G71" s="23"/>
      <c r="H71" s="24">
        <v>18123.45</v>
      </c>
      <c r="I71" s="24">
        <v>0</v>
      </c>
      <c r="J71" s="24">
        <f t="shared" si="2"/>
        <v>1092527.1899999997</v>
      </c>
    </row>
    <row r="72" spans="1:10" x14ac:dyDescent="0.25">
      <c r="A72" s="23" t="s">
        <v>62</v>
      </c>
      <c r="B72" s="23"/>
      <c r="C72" s="23"/>
      <c r="D72" s="25">
        <v>42308</v>
      </c>
      <c r="E72" s="23" t="s">
        <v>63</v>
      </c>
      <c r="F72" s="23" t="s">
        <v>121</v>
      </c>
      <c r="G72" s="23"/>
      <c r="H72" s="24">
        <v>5860.37</v>
      </c>
      <c r="I72" s="24">
        <v>0</v>
      </c>
      <c r="J72" s="24">
        <f t="shared" si="2"/>
        <v>1098387.5599999998</v>
      </c>
    </row>
    <row r="73" spans="1:10" x14ac:dyDescent="0.25">
      <c r="A73" s="23" t="s">
        <v>62</v>
      </c>
      <c r="B73" s="23"/>
      <c r="C73" s="23"/>
      <c r="D73" s="25">
        <v>42308</v>
      </c>
      <c r="E73" s="23" t="s">
        <v>63</v>
      </c>
      <c r="F73" s="23" t="s">
        <v>121</v>
      </c>
      <c r="G73" s="23"/>
      <c r="H73" s="24">
        <v>1377.17</v>
      </c>
      <c r="I73" s="24">
        <v>0</v>
      </c>
      <c r="J73" s="24">
        <f t="shared" si="2"/>
        <v>1099764.7299999997</v>
      </c>
    </row>
    <row r="74" spans="1:10" x14ac:dyDescent="0.25">
      <c r="A74" s="23" t="s">
        <v>62</v>
      </c>
      <c r="B74" s="23"/>
      <c r="C74" s="23"/>
      <c r="D74" s="25">
        <v>42308</v>
      </c>
      <c r="E74" s="23" t="s">
        <v>63</v>
      </c>
      <c r="F74" s="23" t="s">
        <v>121</v>
      </c>
      <c r="G74" s="23"/>
      <c r="H74" s="24">
        <v>117.23</v>
      </c>
      <c r="I74" s="24">
        <v>0</v>
      </c>
      <c r="J74" s="24">
        <f t="shared" si="2"/>
        <v>1099881.9599999997</v>
      </c>
    </row>
    <row r="75" spans="1:10" x14ac:dyDescent="0.25">
      <c r="A75" s="23" t="s">
        <v>62</v>
      </c>
      <c r="B75" s="23"/>
      <c r="C75" s="23"/>
      <c r="D75" s="25">
        <v>42315</v>
      </c>
      <c r="E75" s="23" t="s">
        <v>63</v>
      </c>
      <c r="F75" s="23" t="s">
        <v>122</v>
      </c>
      <c r="G75" s="23"/>
      <c r="H75" s="24">
        <v>26572.04</v>
      </c>
      <c r="I75" s="24">
        <v>0</v>
      </c>
      <c r="J75" s="24">
        <f t="shared" si="2"/>
        <v>1126453.9999999998</v>
      </c>
    </row>
    <row r="76" spans="1:10" x14ac:dyDescent="0.25">
      <c r="A76" s="23" t="s">
        <v>62</v>
      </c>
      <c r="B76" s="23"/>
      <c r="C76" s="23"/>
      <c r="D76" s="25">
        <v>42315</v>
      </c>
      <c r="E76" s="23" t="s">
        <v>63</v>
      </c>
      <c r="F76" s="23" t="s">
        <v>123</v>
      </c>
      <c r="G76" s="23"/>
      <c r="H76" s="24">
        <v>93750.720000000001</v>
      </c>
      <c r="I76" s="24">
        <v>0</v>
      </c>
      <c r="J76" s="24">
        <f t="shared" si="2"/>
        <v>1220204.7199999997</v>
      </c>
    </row>
    <row r="77" spans="1:10" x14ac:dyDescent="0.25">
      <c r="A77" s="23" t="s">
        <v>62</v>
      </c>
      <c r="B77" s="23"/>
      <c r="C77" s="23"/>
      <c r="D77" s="25">
        <v>42318</v>
      </c>
      <c r="E77" s="23" t="s">
        <v>63</v>
      </c>
      <c r="F77" s="23" t="s">
        <v>124</v>
      </c>
      <c r="G77" s="23"/>
      <c r="H77" s="24">
        <v>1559.25</v>
      </c>
      <c r="I77" s="24">
        <v>0</v>
      </c>
      <c r="J77" s="24">
        <f t="shared" si="2"/>
        <v>1221763.9699999997</v>
      </c>
    </row>
    <row r="78" spans="1:10" x14ac:dyDescent="0.25">
      <c r="A78" s="23" t="s">
        <v>62</v>
      </c>
      <c r="B78" s="23"/>
      <c r="C78" s="23"/>
      <c r="D78" s="25">
        <v>42318</v>
      </c>
      <c r="E78" s="23" t="s">
        <v>63</v>
      </c>
      <c r="F78" s="23" t="s">
        <v>125</v>
      </c>
      <c r="G78" s="23"/>
      <c r="H78" s="24">
        <v>2592</v>
      </c>
      <c r="I78" s="24">
        <v>0</v>
      </c>
      <c r="J78" s="24">
        <f t="shared" si="2"/>
        <v>1224355.9699999997</v>
      </c>
    </row>
    <row r="79" spans="1:10" x14ac:dyDescent="0.25">
      <c r="A79" s="23" t="s">
        <v>62</v>
      </c>
      <c r="B79" s="23"/>
      <c r="C79" s="23"/>
      <c r="D79" s="25">
        <v>42318</v>
      </c>
      <c r="E79" s="23" t="s">
        <v>63</v>
      </c>
      <c r="F79" s="23" t="s">
        <v>126</v>
      </c>
      <c r="G79" s="23"/>
      <c r="H79" s="24">
        <v>808.48</v>
      </c>
      <c r="I79" s="24">
        <v>0</v>
      </c>
      <c r="J79" s="24">
        <f t="shared" si="2"/>
        <v>1225164.4499999997</v>
      </c>
    </row>
    <row r="80" spans="1:10" x14ac:dyDescent="0.25">
      <c r="A80" s="23" t="s">
        <v>62</v>
      </c>
      <c r="B80" s="23"/>
      <c r="C80" s="23"/>
      <c r="D80" s="25">
        <v>42318</v>
      </c>
      <c r="E80" s="23" t="s">
        <v>63</v>
      </c>
      <c r="F80" s="23" t="s">
        <v>127</v>
      </c>
      <c r="G80" s="23"/>
      <c r="H80" s="24">
        <v>2592</v>
      </c>
      <c r="I80" s="24">
        <v>0</v>
      </c>
      <c r="J80" s="24">
        <f t="shared" si="2"/>
        <v>1227756.4499999997</v>
      </c>
    </row>
    <row r="81" spans="1:10" x14ac:dyDescent="0.25">
      <c r="A81" s="23" t="s">
        <v>62</v>
      </c>
      <c r="B81" s="23"/>
      <c r="C81" s="23"/>
      <c r="D81" s="25">
        <v>42321</v>
      </c>
      <c r="E81" s="23" t="s">
        <v>63</v>
      </c>
      <c r="F81" s="23" t="s">
        <v>128</v>
      </c>
      <c r="G81" s="23"/>
      <c r="H81" s="24">
        <v>30031.7</v>
      </c>
      <c r="I81" s="24">
        <v>0</v>
      </c>
      <c r="J81" s="24">
        <f t="shared" si="2"/>
        <v>1257788.1499999997</v>
      </c>
    </row>
    <row r="82" spans="1:10" x14ac:dyDescent="0.25">
      <c r="A82" s="23" t="s">
        <v>62</v>
      </c>
      <c r="B82" s="23"/>
      <c r="C82" s="23"/>
      <c r="D82" s="25">
        <v>42322</v>
      </c>
      <c r="E82" s="23" t="s">
        <v>63</v>
      </c>
      <c r="F82" s="23" t="s">
        <v>129</v>
      </c>
      <c r="G82" s="23"/>
      <c r="H82" s="24">
        <v>12889.8</v>
      </c>
      <c r="I82" s="24">
        <v>0</v>
      </c>
      <c r="J82" s="24">
        <f t="shared" si="2"/>
        <v>1270677.9499999997</v>
      </c>
    </row>
    <row r="83" spans="1:10" x14ac:dyDescent="0.25">
      <c r="A83" s="23" t="s">
        <v>62</v>
      </c>
      <c r="B83" s="23"/>
      <c r="C83" s="23"/>
      <c r="D83" s="25">
        <v>42324</v>
      </c>
      <c r="E83" s="23" t="s">
        <v>63</v>
      </c>
      <c r="F83" s="23" t="s">
        <v>130</v>
      </c>
      <c r="G83" s="23"/>
      <c r="H83" s="24">
        <v>2592</v>
      </c>
      <c r="I83" s="24">
        <v>0</v>
      </c>
      <c r="J83" s="24">
        <f t="shared" si="2"/>
        <v>1273269.9499999997</v>
      </c>
    </row>
    <row r="84" spans="1:10" x14ac:dyDescent="0.25">
      <c r="A84" s="23" t="s">
        <v>62</v>
      </c>
      <c r="B84" s="23"/>
      <c r="C84" s="23"/>
      <c r="D84" s="25">
        <v>42329</v>
      </c>
      <c r="E84" s="23" t="s">
        <v>63</v>
      </c>
      <c r="F84" s="23" t="s">
        <v>131</v>
      </c>
      <c r="G84" s="23"/>
      <c r="H84" s="24">
        <v>716.1</v>
      </c>
      <c r="I84" s="24">
        <v>0</v>
      </c>
      <c r="J84" s="24">
        <f t="shared" si="2"/>
        <v>1273986.0499999998</v>
      </c>
    </row>
    <row r="85" spans="1:10" x14ac:dyDescent="0.25">
      <c r="A85" s="23" t="s">
        <v>62</v>
      </c>
      <c r="B85" s="23"/>
      <c r="C85" s="23"/>
      <c r="D85" s="25">
        <v>42332</v>
      </c>
      <c r="E85" s="23" t="s">
        <v>63</v>
      </c>
      <c r="F85" s="23" t="s">
        <v>132</v>
      </c>
      <c r="G85" s="23"/>
      <c r="H85" s="24">
        <v>1400</v>
      </c>
      <c r="I85" s="24">
        <v>0</v>
      </c>
      <c r="J85" s="24">
        <f t="shared" si="2"/>
        <v>1275386.0499999998</v>
      </c>
    </row>
    <row r="86" spans="1:10" x14ac:dyDescent="0.25">
      <c r="A86" s="23" t="s">
        <v>62</v>
      </c>
      <c r="B86" s="23"/>
      <c r="C86" s="23"/>
      <c r="D86" s="25">
        <v>42332</v>
      </c>
      <c r="E86" s="23" t="s">
        <v>63</v>
      </c>
      <c r="F86" s="23" t="s">
        <v>133</v>
      </c>
      <c r="G86" s="23"/>
      <c r="H86" s="24">
        <v>31000</v>
      </c>
      <c r="I86" s="24">
        <v>0</v>
      </c>
      <c r="J86" s="24">
        <f t="shared" si="2"/>
        <v>1306386.0499999998</v>
      </c>
    </row>
    <row r="87" spans="1:10" x14ac:dyDescent="0.25">
      <c r="A87" s="23" t="s">
        <v>62</v>
      </c>
      <c r="B87" s="23"/>
      <c r="C87" s="23"/>
      <c r="D87" s="25">
        <v>42335</v>
      </c>
      <c r="E87" s="23" t="s">
        <v>63</v>
      </c>
      <c r="F87" s="23" t="s">
        <v>134</v>
      </c>
      <c r="G87" s="23"/>
      <c r="H87" s="24">
        <v>5787</v>
      </c>
      <c r="I87" s="24">
        <v>0</v>
      </c>
      <c r="J87" s="24">
        <f t="shared" si="2"/>
        <v>1312173.0499999998</v>
      </c>
    </row>
    <row r="88" spans="1:10" x14ac:dyDescent="0.25">
      <c r="A88" s="23" t="s">
        <v>62</v>
      </c>
      <c r="B88" s="23"/>
      <c r="C88" s="23"/>
      <c r="D88" s="25">
        <v>42336</v>
      </c>
      <c r="E88" s="23" t="s">
        <v>63</v>
      </c>
      <c r="F88" s="23" t="s">
        <v>135</v>
      </c>
      <c r="G88" s="23"/>
      <c r="H88" s="24">
        <v>1971.61</v>
      </c>
      <c r="I88" s="24">
        <v>0</v>
      </c>
      <c r="J88" s="24">
        <f t="shared" si="2"/>
        <v>1314144.6599999999</v>
      </c>
    </row>
    <row r="89" spans="1:10" x14ac:dyDescent="0.25">
      <c r="A89" s="23" t="s">
        <v>62</v>
      </c>
      <c r="B89" s="23"/>
      <c r="C89" s="23"/>
      <c r="D89" s="25">
        <v>42336</v>
      </c>
      <c r="E89" s="23" t="s">
        <v>63</v>
      </c>
      <c r="F89" s="23" t="s">
        <v>136</v>
      </c>
      <c r="G89" s="23"/>
      <c r="H89" s="24">
        <v>31385.02</v>
      </c>
      <c r="I89" s="24">
        <v>0</v>
      </c>
      <c r="J89" s="24">
        <f t="shared" si="2"/>
        <v>1345529.68</v>
      </c>
    </row>
    <row r="90" spans="1:10" x14ac:dyDescent="0.25">
      <c r="A90" s="23" t="s">
        <v>62</v>
      </c>
      <c r="B90" s="23"/>
      <c r="C90" s="23"/>
      <c r="D90" s="25">
        <v>42338</v>
      </c>
      <c r="E90" s="23" t="s">
        <v>63</v>
      </c>
      <c r="F90" s="23" t="s">
        <v>137</v>
      </c>
      <c r="G90" s="23"/>
      <c r="H90" s="24">
        <v>13740.16</v>
      </c>
      <c r="I90" s="24">
        <v>0</v>
      </c>
      <c r="J90" s="24">
        <f t="shared" si="2"/>
        <v>1359269.8399999999</v>
      </c>
    </row>
    <row r="91" spans="1:10" x14ac:dyDescent="0.25">
      <c r="A91" s="23" t="s">
        <v>62</v>
      </c>
      <c r="B91" s="23"/>
      <c r="C91" s="23"/>
      <c r="D91" s="25">
        <v>42338</v>
      </c>
      <c r="E91" s="23" t="s">
        <v>63</v>
      </c>
      <c r="F91" s="23" t="s">
        <v>137</v>
      </c>
      <c r="G91" s="23"/>
      <c r="H91" s="24">
        <v>3228.93</v>
      </c>
      <c r="I91" s="24">
        <v>0</v>
      </c>
      <c r="J91" s="24">
        <f t="shared" si="2"/>
        <v>1362498.7699999998</v>
      </c>
    </row>
    <row r="92" spans="1:10" x14ac:dyDescent="0.25">
      <c r="A92" s="23" t="s">
        <v>62</v>
      </c>
      <c r="B92" s="23"/>
      <c r="C92" s="23"/>
      <c r="D92" s="25">
        <v>42338</v>
      </c>
      <c r="E92" s="23" t="s">
        <v>63</v>
      </c>
      <c r="F92" s="23" t="s">
        <v>137</v>
      </c>
      <c r="G92" s="23"/>
      <c r="H92" s="24">
        <v>274.83</v>
      </c>
      <c r="I92" s="24">
        <v>0</v>
      </c>
      <c r="J92" s="24">
        <f t="shared" si="2"/>
        <v>1362773.5999999999</v>
      </c>
    </row>
    <row r="93" spans="1:10" x14ac:dyDescent="0.25">
      <c r="A93" s="23" t="s">
        <v>62</v>
      </c>
      <c r="B93" s="23"/>
      <c r="C93" s="23"/>
      <c r="D93" s="25">
        <v>42339</v>
      </c>
      <c r="E93" s="23" t="s">
        <v>63</v>
      </c>
      <c r="F93" s="23" t="s">
        <v>138</v>
      </c>
      <c r="G93" s="23"/>
      <c r="H93" s="24">
        <v>2257.5100000000002</v>
      </c>
      <c r="I93" s="24">
        <v>0</v>
      </c>
      <c r="J93" s="24">
        <f t="shared" si="2"/>
        <v>1365031.1099999999</v>
      </c>
    </row>
    <row r="94" spans="1:10" x14ac:dyDescent="0.25">
      <c r="A94" s="23" t="s">
        <v>62</v>
      </c>
      <c r="B94" s="23"/>
      <c r="C94" s="23"/>
      <c r="D94" s="25">
        <v>42340</v>
      </c>
      <c r="E94" s="23" t="s">
        <v>63</v>
      </c>
      <c r="F94" s="23" t="s">
        <v>139</v>
      </c>
      <c r="G94" s="23"/>
      <c r="H94" s="24">
        <v>17000</v>
      </c>
      <c r="I94" s="24">
        <v>0</v>
      </c>
      <c r="J94" s="24">
        <f t="shared" si="2"/>
        <v>1382031.1099999999</v>
      </c>
    </row>
    <row r="95" spans="1:10" x14ac:dyDescent="0.25">
      <c r="A95" s="23" t="s">
        <v>62</v>
      </c>
      <c r="B95" s="23"/>
      <c r="C95" s="23"/>
      <c r="D95" s="25">
        <v>42341</v>
      </c>
      <c r="E95" s="23" t="s">
        <v>63</v>
      </c>
      <c r="F95" s="23" t="s">
        <v>140</v>
      </c>
      <c r="G95" s="23"/>
      <c r="H95" s="24">
        <v>10733</v>
      </c>
      <c r="I95" s="24">
        <v>0</v>
      </c>
      <c r="J95" s="24">
        <f t="shared" si="2"/>
        <v>1392764.1099999999</v>
      </c>
    </row>
    <row r="96" spans="1:10" x14ac:dyDescent="0.25">
      <c r="A96" s="23" t="s">
        <v>62</v>
      </c>
      <c r="B96" s="23"/>
      <c r="C96" s="23"/>
      <c r="D96" s="25">
        <v>42341</v>
      </c>
      <c r="E96" s="23" t="s">
        <v>63</v>
      </c>
      <c r="F96" s="23" t="s">
        <v>141</v>
      </c>
      <c r="G96" s="23"/>
      <c r="H96" s="24">
        <v>111440.65</v>
      </c>
      <c r="I96" s="24">
        <v>0</v>
      </c>
      <c r="J96" s="24">
        <f t="shared" si="2"/>
        <v>1504204.7599999998</v>
      </c>
    </row>
    <row r="97" spans="1:10" x14ac:dyDescent="0.25">
      <c r="A97" s="23" t="s">
        <v>62</v>
      </c>
      <c r="B97" s="23"/>
      <c r="C97" s="23"/>
      <c r="D97" s="25">
        <v>42341</v>
      </c>
      <c r="E97" s="23" t="s">
        <v>63</v>
      </c>
      <c r="F97" s="23" t="s">
        <v>142</v>
      </c>
      <c r="G97" s="23"/>
      <c r="H97" s="24">
        <v>254240.1</v>
      </c>
      <c r="I97" s="24">
        <v>0</v>
      </c>
      <c r="J97" s="24">
        <f t="shared" si="2"/>
        <v>1758444.8599999999</v>
      </c>
    </row>
    <row r="98" spans="1:10" x14ac:dyDescent="0.25">
      <c r="A98" s="23" t="s">
        <v>62</v>
      </c>
      <c r="B98" s="23"/>
      <c r="C98" s="23"/>
      <c r="D98" s="25">
        <v>42345</v>
      </c>
      <c r="E98" s="23" t="s">
        <v>63</v>
      </c>
      <c r="F98" s="23" t="s">
        <v>143</v>
      </c>
      <c r="G98" s="23"/>
      <c r="H98" s="24">
        <v>30291.45</v>
      </c>
      <c r="I98" s="24">
        <v>0</v>
      </c>
      <c r="J98" s="24">
        <f t="shared" si="2"/>
        <v>1788736.3099999998</v>
      </c>
    </row>
    <row r="99" spans="1:10" x14ac:dyDescent="0.25">
      <c r="A99" s="23" t="s">
        <v>62</v>
      </c>
      <c r="B99" s="23"/>
      <c r="C99" s="23"/>
      <c r="D99" s="25">
        <v>42345</v>
      </c>
      <c r="E99" s="23" t="s">
        <v>63</v>
      </c>
      <c r="F99" s="23" t="s">
        <v>144</v>
      </c>
      <c r="G99" s="23"/>
      <c r="H99" s="24">
        <v>2374</v>
      </c>
      <c r="I99" s="24">
        <v>0</v>
      </c>
      <c r="J99" s="24">
        <f t="shared" si="2"/>
        <v>1791110.3099999998</v>
      </c>
    </row>
    <row r="100" spans="1:10" x14ac:dyDescent="0.25">
      <c r="A100" s="23" t="s">
        <v>62</v>
      </c>
      <c r="B100" s="23"/>
      <c r="C100" s="23"/>
      <c r="D100" s="25">
        <v>42346</v>
      </c>
      <c r="E100" s="23" t="s">
        <v>63</v>
      </c>
      <c r="F100" s="23" t="s">
        <v>145</v>
      </c>
      <c r="G100" s="23"/>
      <c r="H100" s="24">
        <v>4368</v>
      </c>
      <c r="I100" s="24">
        <v>0</v>
      </c>
      <c r="J100" s="24">
        <f t="shared" ref="J100:J126" si="3">J99+H100-I100</f>
        <v>1795478.3099999998</v>
      </c>
    </row>
    <row r="101" spans="1:10" x14ac:dyDescent="0.25">
      <c r="A101" s="23" t="s">
        <v>62</v>
      </c>
      <c r="B101" s="23"/>
      <c r="C101" s="23"/>
      <c r="D101" s="25">
        <v>42347</v>
      </c>
      <c r="E101" s="23" t="s">
        <v>63</v>
      </c>
      <c r="F101" s="23" t="s">
        <v>146</v>
      </c>
      <c r="G101" s="23"/>
      <c r="H101" s="24">
        <v>48</v>
      </c>
      <c r="I101" s="24">
        <v>0</v>
      </c>
      <c r="J101" s="24">
        <f t="shared" si="3"/>
        <v>1795526.3099999998</v>
      </c>
    </row>
    <row r="102" spans="1:10" x14ac:dyDescent="0.25">
      <c r="A102" s="23" t="s">
        <v>62</v>
      </c>
      <c r="B102" s="23"/>
      <c r="C102" s="23"/>
      <c r="D102" s="25">
        <v>42347</v>
      </c>
      <c r="E102" s="23" t="s">
        <v>63</v>
      </c>
      <c r="F102" s="23" t="s">
        <v>147</v>
      </c>
      <c r="G102" s="23"/>
      <c r="H102" s="24">
        <v>47</v>
      </c>
      <c r="I102" s="24">
        <v>0</v>
      </c>
      <c r="J102" s="24">
        <f t="shared" si="3"/>
        <v>1795573.3099999998</v>
      </c>
    </row>
    <row r="103" spans="1:10" x14ac:dyDescent="0.25">
      <c r="A103" s="23" t="s">
        <v>62</v>
      </c>
      <c r="B103" s="23"/>
      <c r="C103" s="23"/>
      <c r="D103" s="25">
        <v>42347</v>
      </c>
      <c r="E103" s="23" t="s">
        <v>63</v>
      </c>
      <c r="F103" s="23" t="s">
        <v>148</v>
      </c>
      <c r="G103" s="23"/>
      <c r="H103" s="24">
        <v>2155.7399999999998</v>
      </c>
      <c r="I103" s="24">
        <v>0</v>
      </c>
      <c r="J103" s="24">
        <f t="shared" si="3"/>
        <v>1797729.0499999998</v>
      </c>
    </row>
    <row r="104" spans="1:10" x14ac:dyDescent="0.25">
      <c r="A104" s="23" t="s">
        <v>62</v>
      </c>
      <c r="B104" s="23"/>
      <c r="C104" s="23"/>
      <c r="D104" s="25">
        <v>42349</v>
      </c>
      <c r="E104" s="23" t="s">
        <v>63</v>
      </c>
      <c r="F104" s="23" t="s">
        <v>149</v>
      </c>
      <c r="G104" s="23"/>
      <c r="H104" s="24">
        <v>1893.02</v>
      </c>
      <c r="I104" s="24">
        <v>0</v>
      </c>
      <c r="J104" s="24">
        <f t="shared" si="3"/>
        <v>1799622.0699999998</v>
      </c>
    </row>
    <row r="105" spans="1:10" x14ac:dyDescent="0.25">
      <c r="A105" s="23" t="s">
        <v>62</v>
      </c>
      <c r="B105" s="23"/>
      <c r="C105" s="23"/>
      <c r="D105" s="25">
        <v>42349</v>
      </c>
      <c r="E105" s="23" t="s">
        <v>63</v>
      </c>
      <c r="F105" s="23" t="s">
        <v>150</v>
      </c>
      <c r="G105" s="23"/>
      <c r="H105" s="24">
        <v>1356</v>
      </c>
      <c r="I105" s="24">
        <v>0</v>
      </c>
      <c r="J105" s="24">
        <f t="shared" si="3"/>
        <v>1800978.0699999998</v>
      </c>
    </row>
    <row r="106" spans="1:10" x14ac:dyDescent="0.25">
      <c r="A106" s="23" t="s">
        <v>62</v>
      </c>
      <c r="B106" s="23"/>
      <c r="C106" s="23"/>
      <c r="D106" s="25">
        <v>42350</v>
      </c>
      <c r="E106" s="23" t="s">
        <v>63</v>
      </c>
      <c r="F106" s="23" t="s">
        <v>151</v>
      </c>
      <c r="G106" s="23"/>
      <c r="H106" s="24">
        <v>1923.99</v>
      </c>
      <c r="I106" s="24">
        <v>0</v>
      </c>
      <c r="J106" s="24">
        <f t="shared" si="3"/>
        <v>1802902.0599999998</v>
      </c>
    </row>
    <row r="107" spans="1:10" x14ac:dyDescent="0.25">
      <c r="A107" s="23" t="s">
        <v>62</v>
      </c>
      <c r="B107" s="23"/>
      <c r="C107" s="23"/>
      <c r="D107" s="25">
        <v>42352</v>
      </c>
      <c r="E107" s="23" t="s">
        <v>63</v>
      </c>
      <c r="F107" s="23" t="s">
        <v>152</v>
      </c>
      <c r="G107" s="23"/>
      <c r="H107" s="24">
        <v>45830.51</v>
      </c>
      <c r="I107" s="24">
        <v>0</v>
      </c>
      <c r="J107" s="24">
        <f t="shared" si="3"/>
        <v>1848732.5699999998</v>
      </c>
    </row>
    <row r="108" spans="1:10" x14ac:dyDescent="0.25">
      <c r="A108" s="23" t="s">
        <v>62</v>
      </c>
      <c r="B108" s="23"/>
      <c r="C108" s="23"/>
      <c r="D108" s="25">
        <v>42352</v>
      </c>
      <c r="E108" s="23" t="s">
        <v>63</v>
      </c>
      <c r="F108" s="23" t="s">
        <v>153</v>
      </c>
      <c r="G108" s="23"/>
      <c r="H108" s="24">
        <v>327.5</v>
      </c>
      <c r="I108" s="24">
        <v>0</v>
      </c>
      <c r="J108" s="24">
        <f t="shared" si="3"/>
        <v>1849060.0699999998</v>
      </c>
    </row>
    <row r="109" spans="1:10" x14ac:dyDescent="0.25">
      <c r="A109" s="23" t="s">
        <v>62</v>
      </c>
      <c r="B109" s="23"/>
      <c r="C109" s="23"/>
      <c r="D109" s="25">
        <v>42353</v>
      </c>
      <c r="E109" s="23" t="s">
        <v>63</v>
      </c>
      <c r="F109" s="23" t="s">
        <v>154</v>
      </c>
      <c r="G109" s="23"/>
      <c r="H109" s="24">
        <v>8632.5</v>
      </c>
      <c r="I109" s="24">
        <v>0</v>
      </c>
      <c r="J109" s="24">
        <f t="shared" si="3"/>
        <v>1857692.5699999998</v>
      </c>
    </row>
    <row r="110" spans="1:10" x14ac:dyDescent="0.25">
      <c r="A110" s="23" t="s">
        <v>62</v>
      </c>
      <c r="B110" s="23"/>
      <c r="C110" s="23"/>
      <c r="D110" s="25">
        <v>42353</v>
      </c>
      <c r="E110" s="23" t="s">
        <v>63</v>
      </c>
      <c r="F110" s="23" t="s">
        <v>155</v>
      </c>
      <c r="G110" s="23"/>
      <c r="H110" s="24">
        <v>4035</v>
      </c>
      <c r="I110" s="24">
        <v>0</v>
      </c>
      <c r="J110" s="24">
        <f t="shared" si="3"/>
        <v>1861727.5699999998</v>
      </c>
    </row>
    <row r="111" spans="1:10" x14ac:dyDescent="0.25">
      <c r="A111" s="23" t="s">
        <v>62</v>
      </c>
      <c r="B111" s="23"/>
      <c r="C111" s="23"/>
      <c r="D111" s="25">
        <v>42354</v>
      </c>
      <c r="E111" s="23" t="s">
        <v>63</v>
      </c>
      <c r="F111" s="23" t="s">
        <v>156</v>
      </c>
      <c r="G111" s="23"/>
      <c r="H111" s="24">
        <v>1142.05</v>
      </c>
      <c r="I111" s="24">
        <v>0</v>
      </c>
      <c r="J111" s="24">
        <f t="shared" si="3"/>
        <v>1862869.6199999999</v>
      </c>
    </row>
    <row r="112" spans="1:10" x14ac:dyDescent="0.25">
      <c r="A112" s="23" t="s">
        <v>62</v>
      </c>
      <c r="B112" s="23"/>
      <c r="C112" s="23"/>
      <c r="D112" s="25">
        <v>42355</v>
      </c>
      <c r="E112" s="23" t="s">
        <v>63</v>
      </c>
      <c r="F112" s="23" t="s">
        <v>157</v>
      </c>
      <c r="G112" s="23"/>
      <c r="H112" s="24">
        <v>4119.32</v>
      </c>
      <c r="I112" s="24">
        <v>0</v>
      </c>
      <c r="J112" s="24">
        <f t="shared" si="3"/>
        <v>1866988.94</v>
      </c>
    </row>
    <row r="113" spans="1:10" x14ac:dyDescent="0.25">
      <c r="A113" s="23" t="s">
        <v>62</v>
      </c>
      <c r="B113" s="23"/>
      <c r="C113" s="23"/>
      <c r="D113" s="25">
        <v>42356</v>
      </c>
      <c r="E113" s="23" t="s">
        <v>63</v>
      </c>
      <c r="F113" s="23" t="s">
        <v>158</v>
      </c>
      <c r="G113" s="23"/>
      <c r="H113" s="24">
        <v>25423.73</v>
      </c>
      <c r="I113" s="24">
        <v>0</v>
      </c>
      <c r="J113" s="24">
        <f t="shared" si="3"/>
        <v>1892412.67</v>
      </c>
    </row>
    <row r="114" spans="1:10" x14ac:dyDescent="0.25">
      <c r="A114" s="23" t="s">
        <v>62</v>
      </c>
      <c r="B114" s="23"/>
      <c r="C114" s="23"/>
      <c r="D114" s="25">
        <v>42357</v>
      </c>
      <c r="E114" s="23" t="s">
        <v>63</v>
      </c>
      <c r="F114" s="23" t="s">
        <v>159</v>
      </c>
      <c r="G114" s="23"/>
      <c r="H114" s="24">
        <v>10658.47</v>
      </c>
      <c r="I114" s="24">
        <v>0</v>
      </c>
      <c r="J114" s="24">
        <f t="shared" si="3"/>
        <v>1903071.14</v>
      </c>
    </row>
    <row r="115" spans="1:10" x14ac:dyDescent="0.25">
      <c r="A115" s="23" t="s">
        <v>62</v>
      </c>
      <c r="B115" s="23"/>
      <c r="C115" s="23"/>
      <c r="D115" s="25">
        <v>42359</v>
      </c>
      <c r="E115" s="23" t="s">
        <v>63</v>
      </c>
      <c r="F115" s="23" t="s">
        <v>160</v>
      </c>
      <c r="G115" s="23"/>
      <c r="H115" s="24">
        <v>1800.38</v>
      </c>
      <c r="I115" s="24">
        <v>0</v>
      </c>
      <c r="J115" s="24">
        <f t="shared" si="3"/>
        <v>1904871.5199999998</v>
      </c>
    </row>
    <row r="116" spans="1:10" x14ac:dyDescent="0.25">
      <c r="A116" s="23" t="s">
        <v>62</v>
      </c>
      <c r="B116" s="23"/>
      <c r="C116" s="23"/>
      <c r="D116" s="25">
        <v>42359</v>
      </c>
      <c r="E116" s="23" t="s">
        <v>63</v>
      </c>
      <c r="F116" s="23" t="s">
        <v>161</v>
      </c>
      <c r="G116" s="23"/>
      <c r="H116" s="24">
        <v>18508.47</v>
      </c>
      <c r="I116" s="24">
        <v>0</v>
      </c>
      <c r="J116" s="24">
        <f t="shared" si="3"/>
        <v>1923379.9899999998</v>
      </c>
    </row>
    <row r="117" spans="1:10" x14ac:dyDescent="0.25">
      <c r="A117" s="23" t="s">
        <v>62</v>
      </c>
      <c r="B117" s="23"/>
      <c r="C117" s="23"/>
      <c r="D117" s="25">
        <v>42359</v>
      </c>
      <c r="E117" s="23" t="s">
        <v>63</v>
      </c>
      <c r="F117" s="23" t="s">
        <v>162</v>
      </c>
      <c r="G117" s="23"/>
      <c r="H117" s="24">
        <v>2754.72</v>
      </c>
      <c r="I117" s="24">
        <v>0</v>
      </c>
      <c r="J117" s="24">
        <f t="shared" si="3"/>
        <v>1926134.7099999997</v>
      </c>
    </row>
    <row r="118" spans="1:10" x14ac:dyDescent="0.25">
      <c r="A118" s="23" t="s">
        <v>62</v>
      </c>
      <c r="B118" s="23"/>
      <c r="C118" s="23"/>
      <c r="D118" s="25">
        <v>42360</v>
      </c>
      <c r="E118" s="23" t="s">
        <v>63</v>
      </c>
      <c r="F118" s="23" t="s">
        <v>163</v>
      </c>
      <c r="G118" s="23"/>
      <c r="H118" s="24">
        <v>300</v>
      </c>
      <c r="I118" s="24">
        <v>0</v>
      </c>
      <c r="J118" s="24">
        <f t="shared" si="3"/>
        <v>1926434.7099999997</v>
      </c>
    </row>
    <row r="119" spans="1:10" x14ac:dyDescent="0.25">
      <c r="A119" s="23" t="s">
        <v>62</v>
      </c>
      <c r="B119" s="23"/>
      <c r="C119" s="23"/>
      <c r="D119" s="25">
        <v>42363</v>
      </c>
      <c r="E119" s="23" t="s">
        <v>63</v>
      </c>
      <c r="F119" s="23" t="s">
        <v>164</v>
      </c>
      <c r="G119" s="23"/>
      <c r="H119" s="24">
        <v>720.37</v>
      </c>
      <c r="I119" s="24">
        <v>0</v>
      </c>
      <c r="J119" s="24">
        <f t="shared" si="3"/>
        <v>1927155.0799999998</v>
      </c>
    </row>
    <row r="120" spans="1:10" x14ac:dyDescent="0.25">
      <c r="A120" s="23" t="s">
        <v>62</v>
      </c>
      <c r="B120" s="23"/>
      <c r="C120" s="23"/>
      <c r="D120" s="25">
        <v>42366</v>
      </c>
      <c r="E120" s="23" t="s">
        <v>63</v>
      </c>
      <c r="F120" s="23" t="s">
        <v>165</v>
      </c>
      <c r="G120" s="23"/>
      <c r="H120" s="24">
        <v>400</v>
      </c>
      <c r="I120" s="24">
        <v>0</v>
      </c>
      <c r="J120" s="24">
        <f t="shared" si="3"/>
        <v>1927555.0799999998</v>
      </c>
    </row>
    <row r="121" spans="1:10" x14ac:dyDescent="0.25">
      <c r="A121" s="23" t="s">
        <v>62</v>
      </c>
      <c r="B121" s="23"/>
      <c r="C121" s="23"/>
      <c r="D121" s="25">
        <v>42366</v>
      </c>
      <c r="E121" s="23" t="s">
        <v>63</v>
      </c>
      <c r="F121" s="23" t="s">
        <v>166</v>
      </c>
      <c r="G121" s="23"/>
      <c r="H121" s="24">
        <v>7949.14</v>
      </c>
      <c r="I121" s="24">
        <v>0</v>
      </c>
      <c r="J121" s="24">
        <f t="shared" si="3"/>
        <v>1935504.2199999997</v>
      </c>
    </row>
    <row r="122" spans="1:10" x14ac:dyDescent="0.25">
      <c r="A122" s="23" t="s">
        <v>62</v>
      </c>
      <c r="B122" s="23"/>
      <c r="C122" s="23"/>
      <c r="D122" s="25">
        <v>42369</v>
      </c>
      <c r="E122" s="23" t="s">
        <v>63</v>
      </c>
      <c r="F122" s="23" t="s">
        <v>167</v>
      </c>
      <c r="G122" s="23"/>
      <c r="H122" s="24">
        <v>735672</v>
      </c>
      <c r="I122" s="24">
        <v>0</v>
      </c>
      <c r="J122" s="24">
        <f t="shared" si="3"/>
        <v>2671176.2199999997</v>
      </c>
    </row>
    <row r="123" spans="1:10" x14ac:dyDescent="0.25">
      <c r="A123" s="23" t="s">
        <v>62</v>
      </c>
      <c r="B123" s="23"/>
      <c r="C123" s="23"/>
      <c r="D123" s="25">
        <v>42369</v>
      </c>
      <c r="E123" s="23" t="s">
        <v>63</v>
      </c>
      <c r="F123" s="23" t="s">
        <v>168</v>
      </c>
      <c r="G123" s="23"/>
      <c r="H123" s="24">
        <v>516.95000000000005</v>
      </c>
      <c r="I123" s="24">
        <v>0</v>
      </c>
      <c r="J123" s="24">
        <f t="shared" si="3"/>
        <v>2671693.17</v>
      </c>
    </row>
    <row r="124" spans="1:10" x14ac:dyDescent="0.25">
      <c r="A124" s="23" t="s">
        <v>62</v>
      </c>
      <c r="B124" s="23"/>
      <c r="C124" s="23"/>
      <c r="D124" s="25">
        <v>42369</v>
      </c>
      <c r="E124" s="23" t="s">
        <v>63</v>
      </c>
      <c r="F124" s="23" t="s">
        <v>169</v>
      </c>
      <c r="G124" s="23"/>
      <c r="H124" s="24">
        <v>25988.07</v>
      </c>
      <c r="I124" s="24">
        <v>0</v>
      </c>
      <c r="J124" s="24">
        <f t="shared" si="3"/>
        <v>2697681.2399999998</v>
      </c>
    </row>
    <row r="125" spans="1:10" x14ac:dyDescent="0.25">
      <c r="A125" s="23" t="s">
        <v>62</v>
      </c>
      <c r="B125" s="23"/>
      <c r="C125" s="23"/>
      <c r="D125" s="25">
        <v>42369</v>
      </c>
      <c r="E125" s="23" t="s">
        <v>63</v>
      </c>
      <c r="F125" s="23" t="s">
        <v>169</v>
      </c>
      <c r="G125" s="23"/>
      <c r="H125" s="24">
        <v>6107.18</v>
      </c>
      <c r="I125" s="24">
        <v>0</v>
      </c>
      <c r="J125" s="24">
        <f t="shared" si="3"/>
        <v>2703788.42</v>
      </c>
    </row>
    <row r="126" spans="1:10" x14ac:dyDescent="0.25">
      <c r="A126" s="23" t="s">
        <v>62</v>
      </c>
      <c r="B126" s="23"/>
      <c r="C126" s="23"/>
      <c r="D126" s="34">
        <v>42369</v>
      </c>
      <c r="E126" s="23" t="s">
        <v>63</v>
      </c>
      <c r="F126" s="23" t="s">
        <v>169</v>
      </c>
      <c r="G126" s="23"/>
      <c r="H126" s="24">
        <v>519.84</v>
      </c>
      <c r="I126" s="24">
        <v>0</v>
      </c>
      <c r="J126" s="36">
        <f t="shared" si="3"/>
        <v>2704308.26</v>
      </c>
    </row>
    <row r="127" spans="1:10" x14ac:dyDescent="0.25">
      <c r="G127" s="37" t="s">
        <v>585</v>
      </c>
      <c r="H127" s="36"/>
      <c r="I127" s="36"/>
      <c r="J127" s="36">
        <f>SUM(J126)</f>
        <v>2704308.26</v>
      </c>
    </row>
  </sheetData>
  <sortState ref="A3:J126">
    <sortCondition ref="D3:D126"/>
    <sortCondition ref="A3:A12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9"/>
  <sheetViews>
    <sheetView topLeftCell="A179" workbookViewId="0">
      <selection activeCell="A179" sqref="A1:XFD1048576"/>
    </sheetView>
  </sheetViews>
  <sheetFormatPr defaultRowHeight="15" x14ac:dyDescent="0.25"/>
  <cols>
    <col min="1" max="1" width="14" bestFit="1" customWidth="1"/>
    <col min="2" max="2" width="24.42578125" bestFit="1" customWidth="1"/>
    <col min="3" max="3" width="10.140625" bestFit="1" customWidth="1"/>
    <col min="4" max="4" width="8" bestFit="1" customWidth="1"/>
    <col min="5" max="6" width="9" bestFit="1" customWidth="1"/>
    <col min="7" max="7" width="11.7109375" style="24" bestFit="1" customWidth="1"/>
    <col min="8" max="8" width="6.7109375" style="24" bestFit="1" customWidth="1"/>
    <col min="9" max="9" width="11.7109375" style="24" bestFit="1" customWidth="1"/>
    <col min="10" max="10" width="9.140625" style="24"/>
  </cols>
  <sheetData>
    <row r="1" spans="1:10" x14ac:dyDescent="0.25">
      <c r="A1" s="38" t="s">
        <v>51</v>
      </c>
    </row>
    <row r="2" spans="1:10" s="40" customFormat="1" x14ac:dyDescent="0.25">
      <c r="A2" s="38" t="s">
        <v>52</v>
      </c>
      <c r="B2" s="38"/>
      <c r="C2" s="38" t="s">
        <v>55</v>
      </c>
      <c r="D2" s="38" t="s">
        <v>56</v>
      </c>
      <c r="E2" s="38" t="s">
        <v>57</v>
      </c>
      <c r="F2" s="38" t="s">
        <v>58</v>
      </c>
      <c r="G2" s="39" t="s">
        <v>59</v>
      </c>
      <c r="H2" s="39" t="s">
        <v>60</v>
      </c>
      <c r="I2" s="39" t="s">
        <v>61</v>
      </c>
      <c r="J2" s="39"/>
    </row>
    <row r="3" spans="1:10" x14ac:dyDescent="0.25">
      <c r="A3" s="23" t="s">
        <v>62</v>
      </c>
      <c r="B3" s="23"/>
      <c r="C3" s="25">
        <v>42370</v>
      </c>
      <c r="D3" s="23" t="s">
        <v>170</v>
      </c>
      <c r="E3" s="23" t="s">
        <v>171</v>
      </c>
      <c r="F3" s="23"/>
      <c r="G3" s="24">
        <v>688007.43</v>
      </c>
      <c r="H3" s="24">
        <v>0</v>
      </c>
      <c r="I3" s="24">
        <f>G3-H3</f>
        <v>688007.43</v>
      </c>
    </row>
    <row r="4" spans="1:10" x14ac:dyDescent="0.25">
      <c r="A4" s="23" t="s">
        <v>62</v>
      </c>
      <c r="B4" s="23"/>
      <c r="C4" s="25">
        <v>42370</v>
      </c>
      <c r="D4" s="23" t="s">
        <v>170</v>
      </c>
      <c r="E4" s="23" t="s">
        <v>171</v>
      </c>
      <c r="F4" s="23"/>
      <c r="G4" s="24">
        <v>2009609.59</v>
      </c>
      <c r="H4" s="24">
        <v>0</v>
      </c>
      <c r="I4" s="24">
        <f t="shared" ref="I4:I35" si="0">I3+G4-H4</f>
        <v>2697617.02</v>
      </c>
    </row>
    <row r="5" spans="1:10" x14ac:dyDescent="0.25">
      <c r="A5" s="23" t="s">
        <v>62</v>
      </c>
      <c r="B5" s="23"/>
      <c r="C5" s="25">
        <v>42370</v>
      </c>
      <c r="D5" s="23" t="s">
        <v>170</v>
      </c>
      <c r="E5" s="23" t="s">
        <v>171</v>
      </c>
      <c r="F5" s="23"/>
      <c r="G5" s="24">
        <v>6691.24</v>
      </c>
      <c r="H5" s="24">
        <v>0</v>
      </c>
      <c r="I5" s="36">
        <f t="shared" si="0"/>
        <v>2704308.2600000002</v>
      </c>
    </row>
    <row r="6" spans="1:10" x14ac:dyDescent="0.25">
      <c r="A6" s="23" t="s">
        <v>62</v>
      </c>
      <c r="B6" s="23"/>
      <c r="C6" s="25">
        <v>42373</v>
      </c>
      <c r="D6" s="23" t="s">
        <v>63</v>
      </c>
      <c r="E6" s="23" t="s">
        <v>172</v>
      </c>
      <c r="F6" s="23"/>
      <c r="G6" s="24">
        <v>41464.800000000003</v>
      </c>
      <c r="H6" s="24">
        <v>0</v>
      </c>
      <c r="I6" s="24">
        <f t="shared" si="0"/>
        <v>2745773.06</v>
      </c>
    </row>
    <row r="7" spans="1:10" x14ac:dyDescent="0.25">
      <c r="A7" s="23" t="s">
        <v>62</v>
      </c>
      <c r="B7" s="23"/>
      <c r="C7" s="25">
        <v>42373</v>
      </c>
      <c r="D7" s="23" t="s">
        <v>63</v>
      </c>
      <c r="E7" s="23" t="s">
        <v>173</v>
      </c>
      <c r="F7" s="23"/>
      <c r="G7" s="24">
        <v>9820</v>
      </c>
      <c r="H7" s="24">
        <v>0</v>
      </c>
      <c r="I7" s="24">
        <f t="shared" si="0"/>
        <v>2755593.06</v>
      </c>
    </row>
    <row r="8" spans="1:10" x14ac:dyDescent="0.25">
      <c r="A8" s="23" t="s">
        <v>62</v>
      </c>
      <c r="B8" s="23"/>
      <c r="C8" s="25">
        <v>42374</v>
      </c>
      <c r="D8" s="23" t="s">
        <v>63</v>
      </c>
      <c r="E8" s="23" t="s">
        <v>174</v>
      </c>
      <c r="F8" s="23"/>
      <c r="G8" s="24">
        <v>586.13</v>
      </c>
      <c r="H8" s="24">
        <v>0</v>
      </c>
      <c r="I8" s="24">
        <f t="shared" si="0"/>
        <v>2756179.19</v>
      </c>
    </row>
    <row r="9" spans="1:10" x14ac:dyDescent="0.25">
      <c r="A9" s="23" t="s">
        <v>62</v>
      </c>
      <c r="B9" s="23"/>
      <c r="C9" s="25">
        <v>42375</v>
      </c>
      <c r="D9" s="23" t="s">
        <v>63</v>
      </c>
      <c r="E9" s="23" t="s">
        <v>175</v>
      </c>
      <c r="F9" s="23"/>
      <c r="G9" s="24">
        <v>3380</v>
      </c>
      <c r="H9" s="24">
        <v>0</v>
      </c>
      <c r="I9" s="24">
        <f t="shared" si="0"/>
        <v>2759559.19</v>
      </c>
    </row>
    <row r="10" spans="1:10" x14ac:dyDescent="0.25">
      <c r="A10" s="23" t="s">
        <v>62</v>
      </c>
      <c r="B10" s="23"/>
      <c r="C10" s="25">
        <v>42375</v>
      </c>
      <c r="D10" s="23" t="s">
        <v>63</v>
      </c>
      <c r="E10" s="23" t="s">
        <v>176</v>
      </c>
      <c r="F10" s="23"/>
      <c r="G10" s="24">
        <v>702.75</v>
      </c>
      <c r="H10" s="24">
        <v>0</v>
      </c>
      <c r="I10" s="24">
        <f t="shared" si="0"/>
        <v>2760261.94</v>
      </c>
    </row>
    <row r="11" spans="1:10" x14ac:dyDescent="0.25">
      <c r="A11" s="23" t="s">
        <v>62</v>
      </c>
      <c r="B11" s="23"/>
      <c r="C11" s="25">
        <v>42383</v>
      </c>
      <c r="D11" s="23" t="s">
        <v>63</v>
      </c>
      <c r="E11" s="23" t="s">
        <v>177</v>
      </c>
      <c r="F11" s="23"/>
      <c r="G11" s="24">
        <v>3585.1000000000004</v>
      </c>
      <c r="H11" s="24">
        <v>0</v>
      </c>
      <c r="I11" s="24">
        <f t="shared" si="0"/>
        <v>2763847.04</v>
      </c>
    </row>
    <row r="12" spans="1:10" x14ac:dyDescent="0.25">
      <c r="A12" s="23" t="s">
        <v>62</v>
      </c>
      <c r="B12" s="23"/>
      <c r="C12" s="25">
        <v>42383</v>
      </c>
      <c r="D12" s="23" t="s">
        <v>63</v>
      </c>
      <c r="E12" s="23" t="s">
        <v>178</v>
      </c>
      <c r="F12" s="23"/>
      <c r="G12" s="24">
        <v>10527.98</v>
      </c>
      <c r="H12" s="24">
        <v>0</v>
      </c>
      <c r="I12" s="24">
        <f t="shared" si="0"/>
        <v>2774375.02</v>
      </c>
    </row>
    <row r="13" spans="1:10" x14ac:dyDescent="0.25">
      <c r="A13" s="23" t="s">
        <v>62</v>
      </c>
      <c r="B13" s="23"/>
      <c r="C13" s="25">
        <v>42383</v>
      </c>
      <c r="D13" s="23" t="s">
        <v>63</v>
      </c>
      <c r="E13" s="23" t="s">
        <v>179</v>
      </c>
      <c r="F13" s="23"/>
      <c r="G13" s="24">
        <v>416.8</v>
      </c>
      <c r="H13" s="24">
        <v>0</v>
      </c>
      <c r="I13" s="24">
        <f t="shared" si="0"/>
        <v>2774791.82</v>
      </c>
    </row>
    <row r="14" spans="1:10" x14ac:dyDescent="0.25">
      <c r="A14" s="23" t="s">
        <v>62</v>
      </c>
      <c r="B14" s="23"/>
      <c r="C14" s="25">
        <v>42383</v>
      </c>
      <c r="D14" s="23" t="s">
        <v>63</v>
      </c>
      <c r="E14" s="23" t="s">
        <v>180</v>
      </c>
      <c r="F14" s="23"/>
      <c r="G14" s="24">
        <v>1182.3800000000001</v>
      </c>
      <c r="H14" s="24">
        <v>0</v>
      </c>
      <c r="I14" s="24">
        <f t="shared" si="0"/>
        <v>2775974.1999999997</v>
      </c>
    </row>
    <row r="15" spans="1:10" x14ac:dyDescent="0.25">
      <c r="A15" s="23" t="s">
        <v>62</v>
      </c>
      <c r="B15" s="23"/>
      <c r="C15" s="25">
        <v>42384</v>
      </c>
      <c r="D15" s="23" t="s">
        <v>63</v>
      </c>
      <c r="E15" s="23" t="s">
        <v>181</v>
      </c>
      <c r="F15" s="23"/>
      <c r="G15" s="24">
        <v>26529.200000000001</v>
      </c>
      <c r="H15" s="24">
        <v>0</v>
      </c>
      <c r="I15" s="24">
        <f t="shared" si="0"/>
        <v>2802503.4</v>
      </c>
    </row>
    <row r="16" spans="1:10" x14ac:dyDescent="0.25">
      <c r="A16" s="23" t="s">
        <v>62</v>
      </c>
      <c r="B16" s="23"/>
      <c r="C16" s="25">
        <v>42384</v>
      </c>
      <c r="D16" s="23" t="s">
        <v>63</v>
      </c>
      <c r="E16" s="23" t="s">
        <v>182</v>
      </c>
      <c r="F16" s="23"/>
      <c r="G16" s="24">
        <v>9500</v>
      </c>
      <c r="H16" s="24">
        <v>0</v>
      </c>
      <c r="I16" s="24">
        <f t="shared" si="0"/>
        <v>2812003.4</v>
      </c>
    </row>
    <row r="17" spans="1:9" x14ac:dyDescent="0.25">
      <c r="A17" s="23" t="s">
        <v>62</v>
      </c>
      <c r="B17" s="23"/>
      <c r="C17" s="25">
        <v>42384</v>
      </c>
      <c r="D17" s="23" t="s">
        <v>63</v>
      </c>
      <c r="E17" s="23" t="s">
        <v>183</v>
      </c>
      <c r="F17" s="23"/>
      <c r="G17" s="24">
        <v>102620.35</v>
      </c>
      <c r="H17" s="24">
        <v>0</v>
      </c>
      <c r="I17" s="24">
        <f t="shared" si="0"/>
        <v>2914623.75</v>
      </c>
    </row>
    <row r="18" spans="1:9" x14ac:dyDescent="0.25">
      <c r="A18" s="23" t="s">
        <v>62</v>
      </c>
      <c r="B18" s="23"/>
      <c r="C18" s="25">
        <v>42390</v>
      </c>
      <c r="D18" s="23" t="s">
        <v>63</v>
      </c>
      <c r="E18" s="23" t="s">
        <v>184</v>
      </c>
      <c r="F18" s="23"/>
      <c r="G18" s="24">
        <v>833.9</v>
      </c>
      <c r="H18" s="24">
        <v>0</v>
      </c>
      <c r="I18" s="24">
        <f t="shared" si="0"/>
        <v>2915457.65</v>
      </c>
    </row>
    <row r="19" spans="1:9" x14ac:dyDescent="0.25">
      <c r="A19" s="23" t="s">
        <v>62</v>
      </c>
      <c r="B19" s="23"/>
      <c r="C19" s="25">
        <v>42394</v>
      </c>
      <c r="D19" s="23" t="s">
        <v>63</v>
      </c>
      <c r="E19" s="23" t="s">
        <v>185</v>
      </c>
      <c r="F19" s="23"/>
      <c r="G19" s="24">
        <v>1549.15</v>
      </c>
      <c r="H19" s="24">
        <v>0</v>
      </c>
      <c r="I19" s="24">
        <f t="shared" si="0"/>
        <v>2917006.8</v>
      </c>
    </row>
    <row r="20" spans="1:9" x14ac:dyDescent="0.25">
      <c r="A20" s="23" t="s">
        <v>62</v>
      </c>
      <c r="B20" s="23"/>
      <c r="C20" s="25">
        <v>42394</v>
      </c>
      <c r="D20" s="23" t="s">
        <v>63</v>
      </c>
      <c r="E20" s="23" t="s">
        <v>186</v>
      </c>
      <c r="F20" s="23"/>
      <c r="G20" s="24">
        <v>29661.05</v>
      </c>
      <c r="H20" s="24">
        <v>0</v>
      </c>
      <c r="I20" s="24">
        <f t="shared" si="0"/>
        <v>2946667.8499999996</v>
      </c>
    </row>
    <row r="21" spans="1:9" x14ac:dyDescent="0.25">
      <c r="A21" s="23" t="s">
        <v>62</v>
      </c>
      <c r="B21" s="23"/>
      <c r="C21" s="25">
        <v>42394</v>
      </c>
      <c r="D21" s="23" t="s">
        <v>63</v>
      </c>
      <c r="E21" s="23" t="s">
        <v>187</v>
      </c>
      <c r="F21" s="23"/>
      <c r="G21" s="24">
        <v>2154.11</v>
      </c>
      <c r="H21" s="24">
        <v>0</v>
      </c>
      <c r="I21" s="24">
        <f t="shared" si="0"/>
        <v>2948821.9599999995</v>
      </c>
    </row>
    <row r="22" spans="1:9" x14ac:dyDescent="0.25">
      <c r="A22" s="23" t="s">
        <v>62</v>
      </c>
      <c r="B22" s="23"/>
      <c r="C22" s="25">
        <v>42394</v>
      </c>
      <c r="D22" s="23" t="s">
        <v>63</v>
      </c>
      <c r="E22" s="23" t="s">
        <v>188</v>
      </c>
      <c r="F22" s="23"/>
      <c r="G22" s="24">
        <v>100985.59</v>
      </c>
      <c r="H22" s="24">
        <v>0</v>
      </c>
      <c r="I22" s="24">
        <f t="shared" si="0"/>
        <v>3049807.5499999993</v>
      </c>
    </row>
    <row r="23" spans="1:9" x14ac:dyDescent="0.25">
      <c r="A23" s="23" t="s">
        <v>62</v>
      </c>
      <c r="B23" s="23"/>
      <c r="C23" s="25">
        <v>42395</v>
      </c>
      <c r="D23" s="23" t="s">
        <v>63</v>
      </c>
      <c r="E23" s="23" t="s">
        <v>189</v>
      </c>
      <c r="F23" s="23"/>
      <c r="G23" s="24">
        <v>5808</v>
      </c>
      <c r="H23" s="24">
        <v>0</v>
      </c>
      <c r="I23" s="24">
        <f t="shared" si="0"/>
        <v>3055615.5499999993</v>
      </c>
    </row>
    <row r="24" spans="1:9" x14ac:dyDescent="0.25">
      <c r="A24" s="23" t="s">
        <v>62</v>
      </c>
      <c r="B24" s="23"/>
      <c r="C24" s="25">
        <v>42395</v>
      </c>
      <c r="D24" s="23" t="s">
        <v>63</v>
      </c>
      <c r="E24" s="23" t="s">
        <v>190</v>
      </c>
      <c r="F24" s="23"/>
      <c r="G24" s="24">
        <v>2576.85</v>
      </c>
      <c r="H24" s="24">
        <v>0</v>
      </c>
      <c r="I24" s="24">
        <f t="shared" si="0"/>
        <v>3058192.3999999994</v>
      </c>
    </row>
    <row r="25" spans="1:9" x14ac:dyDescent="0.25">
      <c r="A25" s="23" t="s">
        <v>62</v>
      </c>
      <c r="B25" s="23"/>
      <c r="C25" s="25">
        <v>42398</v>
      </c>
      <c r="D25" s="23" t="s">
        <v>63</v>
      </c>
      <c r="E25" s="23" t="s">
        <v>191</v>
      </c>
      <c r="F25" s="23"/>
      <c r="G25" s="24">
        <v>3702.2</v>
      </c>
      <c r="H25" s="24">
        <v>0</v>
      </c>
      <c r="I25" s="24">
        <f t="shared" si="0"/>
        <v>3061894.5999999996</v>
      </c>
    </row>
    <row r="26" spans="1:9" x14ac:dyDescent="0.25">
      <c r="A26" s="23" t="s">
        <v>62</v>
      </c>
      <c r="B26" s="23"/>
      <c r="C26" s="25">
        <v>42400</v>
      </c>
      <c r="D26" s="23" t="s">
        <v>63</v>
      </c>
      <c r="E26" s="23" t="s">
        <v>192</v>
      </c>
      <c r="F26" s="23"/>
      <c r="G26" s="24">
        <v>139.83000000000001</v>
      </c>
      <c r="H26" s="24">
        <v>0</v>
      </c>
      <c r="I26" s="24">
        <f t="shared" si="0"/>
        <v>3062034.4299999997</v>
      </c>
    </row>
    <row r="27" spans="1:9" x14ac:dyDescent="0.25">
      <c r="A27" s="23" t="s">
        <v>62</v>
      </c>
      <c r="B27" s="23"/>
      <c r="C27" s="25">
        <v>42400</v>
      </c>
      <c r="D27" s="23" t="s">
        <v>63</v>
      </c>
      <c r="E27" s="23" t="s">
        <v>193</v>
      </c>
      <c r="F27" s="23"/>
      <c r="G27" s="24">
        <v>27856.37</v>
      </c>
      <c r="H27" s="24">
        <v>0</v>
      </c>
      <c r="I27" s="24">
        <f t="shared" si="0"/>
        <v>3089890.8</v>
      </c>
    </row>
    <row r="28" spans="1:9" x14ac:dyDescent="0.25">
      <c r="A28" s="23" t="s">
        <v>62</v>
      </c>
      <c r="B28" s="23"/>
      <c r="C28" s="25">
        <v>42400</v>
      </c>
      <c r="D28" s="23" t="s">
        <v>63</v>
      </c>
      <c r="E28" s="23" t="s">
        <v>193</v>
      </c>
      <c r="F28" s="23"/>
      <c r="G28" s="24">
        <v>6453.57</v>
      </c>
      <c r="H28" s="24">
        <v>0</v>
      </c>
      <c r="I28" s="24">
        <f t="shared" si="0"/>
        <v>3096344.3699999996</v>
      </c>
    </row>
    <row r="29" spans="1:9" x14ac:dyDescent="0.25">
      <c r="A29" s="23" t="s">
        <v>62</v>
      </c>
      <c r="B29" s="23"/>
      <c r="C29" s="25">
        <v>42400</v>
      </c>
      <c r="D29" s="23" t="s">
        <v>63</v>
      </c>
      <c r="E29" s="23" t="s">
        <v>193</v>
      </c>
      <c r="F29" s="23"/>
      <c r="G29" s="24">
        <v>547.05999999999995</v>
      </c>
      <c r="H29" s="24">
        <v>0</v>
      </c>
      <c r="I29" s="24">
        <f t="shared" si="0"/>
        <v>3096891.4299999997</v>
      </c>
    </row>
    <row r="30" spans="1:9" x14ac:dyDescent="0.25">
      <c r="A30" s="23" t="s">
        <v>62</v>
      </c>
      <c r="B30" s="23"/>
      <c r="C30" s="25">
        <v>42400</v>
      </c>
      <c r="D30" s="23" t="s">
        <v>63</v>
      </c>
      <c r="E30" s="23" t="s">
        <v>193</v>
      </c>
      <c r="F30" s="23"/>
      <c r="G30" s="24">
        <v>112.69</v>
      </c>
      <c r="H30" s="24">
        <v>0</v>
      </c>
      <c r="I30" s="24">
        <f t="shared" si="0"/>
        <v>3097004.1199999996</v>
      </c>
    </row>
    <row r="31" spans="1:9" x14ac:dyDescent="0.25">
      <c r="A31" s="23" t="s">
        <v>62</v>
      </c>
      <c r="B31" s="23"/>
      <c r="C31" s="25">
        <v>42401</v>
      </c>
      <c r="D31" s="23" t="s">
        <v>63</v>
      </c>
      <c r="E31" s="23" t="s">
        <v>194</v>
      </c>
      <c r="F31" s="23"/>
      <c r="G31" s="24">
        <v>10192</v>
      </c>
      <c r="H31" s="24">
        <v>0</v>
      </c>
      <c r="I31" s="24">
        <f t="shared" si="0"/>
        <v>3107196.1199999996</v>
      </c>
    </row>
    <row r="32" spans="1:9" x14ac:dyDescent="0.25">
      <c r="A32" s="23" t="s">
        <v>62</v>
      </c>
      <c r="B32" s="23"/>
      <c r="C32" s="25">
        <v>42403</v>
      </c>
      <c r="D32" s="23" t="s">
        <v>63</v>
      </c>
      <c r="E32" s="23" t="s">
        <v>195</v>
      </c>
      <c r="F32" s="23"/>
      <c r="G32" s="24">
        <v>1480</v>
      </c>
      <c r="H32" s="24">
        <v>0</v>
      </c>
      <c r="I32" s="24">
        <f t="shared" si="0"/>
        <v>3108676.1199999996</v>
      </c>
    </row>
    <row r="33" spans="1:9" x14ac:dyDescent="0.25">
      <c r="A33" s="23" t="s">
        <v>62</v>
      </c>
      <c r="B33" s="23"/>
      <c r="C33" s="25">
        <v>42403</v>
      </c>
      <c r="D33" s="23" t="s">
        <v>63</v>
      </c>
      <c r="E33" s="23" t="s">
        <v>196</v>
      </c>
      <c r="F33" s="23"/>
      <c r="G33" s="24">
        <v>3000</v>
      </c>
      <c r="H33" s="24">
        <v>0</v>
      </c>
      <c r="I33" s="24">
        <f t="shared" si="0"/>
        <v>3111676.1199999996</v>
      </c>
    </row>
    <row r="34" spans="1:9" x14ac:dyDescent="0.25">
      <c r="A34" s="23" t="s">
        <v>62</v>
      </c>
      <c r="B34" s="23"/>
      <c r="C34" s="25">
        <v>42403</v>
      </c>
      <c r="D34" s="23" t="s">
        <v>63</v>
      </c>
      <c r="E34" s="23" t="s">
        <v>197</v>
      </c>
      <c r="F34" s="23"/>
      <c r="G34" s="24">
        <v>6000</v>
      </c>
      <c r="H34" s="24">
        <v>0</v>
      </c>
      <c r="I34" s="24">
        <f t="shared" si="0"/>
        <v>3117676.1199999996</v>
      </c>
    </row>
    <row r="35" spans="1:9" x14ac:dyDescent="0.25">
      <c r="A35" s="23" t="s">
        <v>62</v>
      </c>
      <c r="B35" s="23"/>
      <c r="C35" s="25">
        <v>42403</v>
      </c>
      <c r="D35" s="23" t="s">
        <v>63</v>
      </c>
      <c r="E35" s="23" t="s">
        <v>198</v>
      </c>
      <c r="F35" s="23"/>
      <c r="G35" s="24">
        <v>1000</v>
      </c>
      <c r="H35" s="24">
        <v>0</v>
      </c>
      <c r="I35" s="24">
        <f t="shared" si="0"/>
        <v>3118676.1199999996</v>
      </c>
    </row>
    <row r="36" spans="1:9" x14ac:dyDescent="0.25">
      <c r="A36" s="23" t="s">
        <v>62</v>
      </c>
      <c r="B36" s="23"/>
      <c r="C36" s="25">
        <v>42403</v>
      </c>
      <c r="D36" s="23" t="s">
        <v>63</v>
      </c>
      <c r="E36" s="23" t="s">
        <v>199</v>
      </c>
      <c r="F36" s="23"/>
      <c r="G36" s="24">
        <v>3250</v>
      </c>
      <c r="H36" s="24">
        <v>0</v>
      </c>
      <c r="I36" s="24">
        <f t="shared" ref="I36:I67" si="1">I35+G36-H36</f>
        <v>3121926.1199999996</v>
      </c>
    </row>
    <row r="37" spans="1:9" x14ac:dyDescent="0.25">
      <c r="A37" s="23" t="s">
        <v>62</v>
      </c>
      <c r="B37" s="23"/>
      <c r="C37" s="25">
        <v>42403</v>
      </c>
      <c r="D37" s="23" t="s">
        <v>63</v>
      </c>
      <c r="E37" s="23" t="s">
        <v>200</v>
      </c>
      <c r="F37" s="23"/>
      <c r="G37" s="24">
        <v>500</v>
      </c>
      <c r="H37" s="24">
        <v>0</v>
      </c>
      <c r="I37" s="24">
        <f t="shared" si="1"/>
        <v>3122426.1199999996</v>
      </c>
    </row>
    <row r="38" spans="1:9" x14ac:dyDescent="0.25">
      <c r="A38" s="23" t="s">
        <v>62</v>
      </c>
      <c r="B38" s="23"/>
      <c r="C38" s="25">
        <v>42403</v>
      </c>
      <c r="D38" s="23" t="s">
        <v>63</v>
      </c>
      <c r="E38" s="23" t="s">
        <v>201</v>
      </c>
      <c r="F38" s="23"/>
      <c r="G38" s="24">
        <v>300</v>
      </c>
      <c r="H38" s="24">
        <v>0</v>
      </c>
      <c r="I38" s="24">
        <f t="shared" si="1"/>
        <v>3122726.1199999996</v>
      </c>
    </row>
    <row r="39" spans="1:9" x14ac:dyDescent="0.25">
      <c r="A39" s="23" t="s">
        <v>62</v>
      </c>
      <c r="B39" s="23"/>
      <c r="C39" s="25">
        <v>42403</v>
      </c>
      <c r="D39" s="23" t="s">
        <v>63</v>
      </c>
      <c r="E39" s="23" t="s">
        <v>202</v>
      </c>
      <c r="F39" s="23"/>
      <c r="G39" s="24">
        <v>10900</v>
      </c>
      <c r="H39" s="24">
        <v>0</v>
      </c>
      <c r="I39" s="24">
        <f t="shared" si="1"/>
        <v>3133626.1199999996</v>
      </c>
    </row>
    <row r="40" spans="1:9" x14ac:dyDescent="0.25">
      <c r="A40" s="23" t="s">
        <v>62</v>
      </c>
      <c r="B40" s="23"/>
      <c r="C40" s="25">
        <v>42405</v>
      </c>
      <c r="D40" s="23" t="s">
        <v>63</v>
      </c>
      <c r="E40" s="23" t="s">
        <v>203</v>
      </c>
      <c r="F40" s="23"/>
      <c r="G40" s="24">
        <v>8051.5</v>
      </c>
      <c r="H40" s="24">
        <v>0</v>
      </c>
      <c r="I40" s="24">
        <f t="shared" si="1"/>
        <v>3141677.6199999996</v>
      </c>
    </row>
    <row r="41" spans="1:9" x14ac:dyDescent="0.25">
      <c r="A41" s="23" t="s">
        <v>62</v>
      </c>
      <c r="B41" s="23"/>
      <c r="C41" s="25">
        <v>42405</v>
      </c>
      <c r="D41" s="23" t="s">
        <v>63</v>
      </c>
      <c r="E41" s="23" t="s">
        <v>204</v>
      </c>
      <c r="F41" s="23"/>
      <c r="G41" s="24">
        <v>8529.73</v>
      </c>
      <c r="H41" s="24">
        <v>0</v>
      </c>
      <c r="I41" s="24">
        <f t="shared" si="1"/>
        <v>3150207.3499999996</v>
      </c>
    </row>
    <row r="42" spans="1:9" x14ac:dyDescent="0.25">
      <c r="A42" s="23" t="s">
        <v>62</v>
      </c>
      <c r="B42" s="23"/>
      <c r="C42" s="25">
        <v>42406</v>
      </c>
      <c r="D42" s="23" t="s">
        <v>63</v>
      </c>
      <c r="E42" s="23" t="s">
        <v>205</v>
      </c>
      <c r="F42" s="23"/>
      <c r="G42" s="24">
        <v>456.85</v>
      </c>
      <c r="H42" s="24">
        <v>0</v>
      </c>
      <c r="I42" s="24">
        <f t="shared" si="1"/>
        <v>3150664.1999999997</v>
      </c>
    </row>
    <row r="43" spans="1:9" x14ac:dyDescent="0.25">
      <c r="A43" s="23" t="s">
        <v>62</v>
      </c>
      <c r="B43" s="23"/>
      <c r="C43" s="25">
        <v>42408</v>
      </c>
      <c r="D43" s="23" t="s">
        <v>63</v>
      </c>
      <c r="E43" s="23" t="s">
        <v>206</v>
      </c>
      <c r="F43" s="23"/>
      <c r="G43" s="24">
        <v>52563.21</v>
      </c>
      <c r="H43" s="24">
        <v>0</v>
      </c>
      <c r="I43" s="24">
        <f t="shared" si="1"/>
        <v>3203227.4099999997</v>
      </c>
    </row>
    <row r="44" spans="1:9" x14ac:dyDescent="0.25">
      <c r="A44" s="23" t="s">
        <v>62</v>
      </c>
      <c r="B44" s="23"/>
      <c r="C44" s="25">
        <v>42410</v>
      </c>
      <c r="D44" s="23" t="s">
        <v>63</v>
      </c>
      <c r="E44" s="23" t="s">
        <v>207</v>
      </c>
      <c r="F44" s="23"/>
      <c r="G44" s="24">
        <v>1491.6</v>
      </c>
      <c r="H44" s="24">
        <v>0</v>
      </c>
      <c r="I44" s="24">
        <f t="shared" si="1"/>
        <v>3204719.01</v>
      </c>
    </row>
    <row r="45" spans="1:9" x14ac:dyDescent="0.25">
      <c r="A45" s="23" t="s">
        <v>62</v>
      </c>
      <c r="B45" s="23"/>
      <c r="C45" s="25">
        <v>42412</v>
      </c>
      <c r="D45" s="23" t="s">
        <v>63</v>
      </c>
      <c r="E45" s="23" t="s">
        <v>208</v>
      </c>
      <c r="F45" s="23"/>
      <c r="G45" s="24">
        <v>1158.52</v>
      </c>
      <c r="H45" s="24">
        <v>0</v>
      </c>
      <c r="I45" s="24">
        <f t="shared" si="1"/>
        <v>3205877.53</v>
      </c>
    </row>
    <row r="46" spans="1:9" x14ac:dyDescent="0.25">
      <c r="A46" s="23" t="s">
        <v>62</v>
      </c>
      <c r="B46" s="23"/>
      <c r="C46" s="25">
        <v>42412</v>
      </c>
      <c r="D46" s="23" t="s">
        <v>63</v>
      </c>
      <c r="E46" s="23" t="s">
        <v>209</v>
      </c>
      <c r="F46" s="23"/>
      <c r="G46" s="24">
        <v>367.95</v>
      </c>
      <c r="H46" s="24">
        <v>0</v>
      </c>
      <c r="I46" s="24">
        <f t="shared" si="1"/>
        <v>3206245.48</v>
      </c>
    </row>
    <row r="47" spans="1:9" x14ac:dyDescent="0.25">
      <c r="A47" s="23" t="s">
        <v>62</v>
      </c>
      <c r="B47" s="23"/>
      <c r="C47" s="25">
        <v>42414</v>
      </c>
      <c r="D47" s="23" t="s">
        <v>63</v>
      </c>
      <c r="E47" s="23" t="s">
        <v>210</v>
      </c>
      <c r="F47" s="23"/>
      <c r="G47" s="24">
        <v>12457.65</v>
      </c>
      <c r="H47" s="24">
        <v>0</v>
      </c>
      <c r="I47" s="24">
        <f t="shared" si="1"/>
        <v>3218703.13</v>
      </c>
    </row>
    <row r="48" spans="1:9" x14ac:dyDescent="0.25">
      <c r="A48" s="23" t="s">
        <v>62</v>
      </c>
      <c r="B48" s="23"/>
      <c r="C48" s="25">
        <v>42415</v>
      </c>
      <c r="D48" s="23" t="s">
        <v>63</v>
      </c>
      <c r="E48" s="23" t="s">
        <v>211</v>
      </c>
      <c r="F48" s="23"/>
      <c r="G48" s="24">
        <v>10811</v>
      </c>
      <c r="H48" s="24">
        <v>0</v>
      </c>
      <c r="I48" s="24">
        <f t="shared" si="1"/>
        <v>3229514.13</v>
      </c>
    </row>
    <row r="49" spans="1:9" x14ac:dyDescent="0.25">
      <c r="A49" s="23" t="s">
        <v>62</v>
      </c>
      <c r="B49" s="23"/>
      <c r="C49" s="25">
        <v>42415</v>
      </c>
      <c r="D49" s="23" t="s">
        <v>63</v>
      </c>
      <c r="E49" s="23" t="s">
        <v>212</v>
      </c>
      <c r="F49" s="23"/>
      <c r="G49" s="24">
        <v>12712</v>
      </c>
      <c r="H49" s="24">
        <v>0</v>
      </c>
      <c r="I49" s="24">
        <f t="shared" si="1"/>
        <v>3242226.13</v>
      </c>
    </row>
    <row r="50" spans="1:9" x14ac:dyDescent="0.25">
      <c r="A50" s="23" t="s">
        <v>62</v>
      </c>
      <c r="B50" s="23"/>
      <c r="C50" s="25">
        <v>42415</v>
      </c>
      <c r="D50" s="23" t="s">
        <v>63</v>
      </c>
      <c r="E50" s="23" t="s">
        <v>213</v>
      </c>
      <c r="F50" s="23"/>
      <c r="G50" s="24">
        <v>253.5</v>
      </c>
      <c r="H50" s="24">
        <v>0</v>
      </c>
      <c r="I50" s="24">
        <f t="shared" si="1"/>
        <v>3242479.63</v>
      </c>
    </row>
    <row r="51" spans="1:9" x14ac:dyDescent="0.25">
      <c r="A51" s="23" t="s">
        <v>62</v>
      </c>
      <c r="B51" s="23"/>
      <c r="C51" s="25">
        <v>42415</v>
      </c>
      <c r="D51" s="23" t="s">
        <v>63</v>
      </c>
      <c r="E51" s="23" t="s">
        <v>214</v>
      </c>
      <c r="F51" s="23"/>
      <c r="G51" s="24">
        <v>754.3</v>
      </c>
      <c r="H51" s="24">
        <v>0</v>
      </c>
      <c r="I51" s="24">
        <f t="shared" si="1"/>
        <v>3243233.9299999997</v>
      </c>
    </row>
    <row r="52" spans="1:9" x14ac:dyDescent="0.25">
      <c r="A52" s="23" t="s">
        <v>62</v>
      </c>
      <c r="B52" s="23"/>
      <c r="C52" s="25">
        <v>42415</v>
      </c>
      <c r="D52" s="23" t="s">
        <v>63</v>
      </c>
      <c r="E52" s="23" t="s">
        <v>215</v>
      </c>
      <c r="F52" s="23"/>
      <c r="G52" s="24">
        <v>1657</v>
      </c>
      <c r="H52" s="24">
        <v>0</v>
      </c>
      <c r="I52" s="24">
        <f t="shared" si="1"/>
        <v>3244890.9299999997</v>
      </c>
    </row>
    <row r="53" spans="1:9" x14ac:dyDescent="0.25">
      <c r="A53" s="23" t="s">
        <v>62</v>
      </c>
      <c r="B53" s="23"/>
      <c r="C53" s="25">
        <v>42415</v>
      </c>
      <c r="D53" s="23" t="s">
        <v>63</v>
      </c>
      <c r="E53" s="23" t="s">
        <v>216</v>
      </c>
      <c r="F53" s="23"/>
      <c r="G53" s="24">
        <v>3288.9</v>
      </c>
      <c r="H53" s="24">
        <v>0</v>
      </c>
      <c r="I53" s="24">
        <f t="shared" si="1"/>
        <v>3248179.8299999996</v>
      </c>
    </row>
    <row r="54" spans="1:9" x14ac:dyDescent="0.25">
      <c r="A54" s="23" t="s">
        <v>62</v>
      </c>
      <c r="B54" s="23"/>
      <c r="C54" s="25">
        <v>42416</v>
      </c>
      <c r="D54" s="23" t="s">
        <v>63</v>
      </c>
      <c r="E54" s="23" t="s">
        <v>217</v>
      </c>
      <c r="F54" s="23"/>
      <c r="G54" s="24">
        <v>2883.55</v>
      </c>
      <c r="H54" s="24">
        <v>0</v>
      </c>
      <c r="I54" s="24">
        <f t="shared" si="1"/>
        <v>3251063.3799999994</v>
      </c>
    </row>
    <row r="55" spans="1:9" x14ac:dyDescent="0.25">
      <c r="A55" s="23" t="s">
        <v>62</v>
      </c>
      <c r="B55" s="23"/>
      <c r="C55" s="25">
        <v>42416</v>
      </c>
      <c r="D55" s="23" t="s">
        <v>63</v>
      </c>
      <c r="E55" s="23" t="s">
        <v>218</v>
      </c>
      <c r="F55" s="23"/>
      <c r="G55" s="24">
        <v>5730.5</v>
      </c>
      <c r="H55" s="24">
        <v>0</v>
      </c>
      <c r="I55" s="24">
        <f t="shared" si="1"/>
        <v>3256793.8799999994</v>
      </c>
    </row>
    <row r="56" spans="1:9" x14ac:dyDescent="0.25">
      <c r="A56" s="23" t="s">
        <v>62</v>
      </c>
      <c r="B56" s="23"/>
      <c r="C56" s="25">
        <v>42416</v>
      </c>
      <c r="D56" s="23" t="s">
        <v>63</v>
      </c>
      <c r="E56" s="23" t="s">
        <v>219</v>
      </c>
      <c r="F56" s="23"/>
      <c r="G56" s="24">
        <v>4050</v>
      </c>
      <c r="H56" s="24">
        <v>0</v>
      </c>
      <c r="I56" s="24">
        <f t="shared" si="1"/>
        <v>3260843.8799999994</v>
      </c>
    </row>
    <row r="57" spans="1:9" x14ac:dyDescent="0.25">
      <c r="A57" s="23" t="s">
        <v>62</v>
      </c>
      <c r="B57" s="23"/>
      <c r="C57" s="25">
        <v>42416</v>
      </c>
      <c r="D57" s="23" t="s">
        <v>63</v>
      </c>
      <c r="E57" s="23" t="s">
        <v>220</v>
      </c>
      <c r="F57" s="23"/>
      <c r="G57" s="24">
        <v>860.31</v>
      </c>
      <c r="H57" s="24">
        <v>0</v>
      </c>
      <c r="I57" s="24">
        <f t="shared" si="1"/>
        <v>3261704.1899999995</v>
      </c>
    </row>
    <row r="58" spans="1:9" x14ac:dyDescent="0.25">
      <c r="A58" s="23" t="s">
        <v>62</v>
      </c>
      <c r="B58" s="23"/>
      <c r="C58" s="25">
        <v>42417</v>
      </c>
      <c r="D58" s="23" t="s">
        <v>63</v>
      </c>
      <c r="E58" s="23" t="s">
        <v>221</v>
      </c>
      <c r="F58" s="23"/>
      <c r="G58" s="24">
        <v>973.8</v>
      </c>
      <c r="H58" s="24">
        <v>0</v>
      </c>
      <c r="I58" s="24">
        <f t="shared" si="1"/>
        <v>3262677.9899999993</v>
      </c>
    </row>
    <row r="59" spans="1:9" x14ac:dyDescent="0.25">
      <c r="A59" s="23" t="s">
        <v>62</v>
      </c>
      <c r="B59" s="23"/>
      <c r="C59" s="25">
        <v>42417</v>
      </c>
      <c r="D59" s="23" t="s">
        <v>63</v>
      </c>
      <c r="E59" s="23" t="s">
        <v>222</v>
      </c>
      <c r="F59" s="23"/>
      <c r="G59" s="24">
        <v>10738</v>
      </c>
      <c r="H59" s="24">
        <v>0</v>
      </c>
      <c r="I59" s="24">
        <f t="shared" si="1"/>
        <v>3273415.9899999993</v>
      </c>
    </row>
    <row r="60" spans="1:9" x14ac:dyDescent="0.25">
      <c r="A60" s="23" t="s">
        <v>62</v>
      </c>
      <c r="B60" s="23"/>
      <c r="C60" s="25">
        <v>42417</v>
      </c>
      <c r="D60" s="23" t="s">
        <v>63</v>
      </c>
      <c r="E60" s="23" t="s">
        <v>223</v>
      </c>
      <c r="F60" s="23"/>
      <c r="G60" s="24">
        <v>1008.3</v>
      </c>
      <c r="H60" s="24">
        <v>0</v>
      </c>
      <c r="I60" s="24">
        <f t="shared" si="1"/>
        <v>3274424.2899999991</v>
      </c>
    </row>
    <row r="61" spans="1:9" x14ac:dyDescent="0.25">
      <c r="A61" s="23" t="s">
        <v>62</v>
      </c>
      <c r="B61" s="23"/>
      <c r="C61" s="25">
        <v>42418</v>
      </c>
      <c r="D61" s="23" t="s">
        <v>63</v>
      </c>
      <c r="E61" s="23" t="s">
        <v>224</v>
      </c>
      <c r="F61" s="23"/>
      <c r="G61" s="24">
        <v>2206.91</v>
      </c>
      <c r="H61" s="24">
        <v>0</v>
      </c>
      <c r="I61" s="24">
        <f t="shared" si="1"/>
        <v>3276631.1999999993</v>
      </c>
    </row>
    <row r="62" spans="1:9" x14ac:dyDescent="0.25">
      <c r="A62" s="23" t="s">
        <v>62</v>
      </c>
      <c r="B62" s="23"/>
      <c r="C62" s="25">
        <v>42418</v>
      </c>
      <c r="D62" s="23" t="s">
        <v>63</v>
      </c>
      <c r="E62" s="23" t="s">
        <v>225</v>
      </c>
      <c r="F62" s="23"/>
      <c r="G62" s="24">
        <v>223.81</v>
      </c>
      <c r="H62" s="24">
        <v>0</v>
      </c>
      <c r="I62" s="24">
        <f t="shared" si="1"/>
        <v>3276855.0099999993</v>
      </c>
    </row>
    <row r="63" spans="1:9" x14ac:dyDescent="0.25">
      <c r="A63" s="23" t="s">
        <v>62</v>
      </c>
      <c r="B63" s="23"/>
      <c r="C63" s="25">
        <v>42420</v>
      </c>
      <c r="D63" s="23" t="s">
        <v>63</v>
      </c>
      <c r="E63" s="23" t="s">
        <v>226</v>
      </c>
      <c r="F63" s="23"/>
      <c r="G63" s="24">
        <v>307.05</v>
      </c>
      <c r="H63" s="24">
        <v>0</v>
      </c>
      <c r="I63" s="24">
        <f t="shared" si="1"/>
        <v>3277162.0599999991</v>
      </c>
    </row>
    <row r="64" spans="1:9" x14ac:dyDescent="0.25">
      <c r="A64" s="23" t="s">
        <v>62</v>
      </c>
      <c r="B64" s="23"/>
      <c r="C64" s="25">
        <v>42420</v>
      </c>
      <c r="D64" s="23" t="s">
        <v>63</v>
      </c>
      <c r="E64" s="23" t="s">
        <v>227</v>
      </c>
      <c r="F64" s="23"/>
      <c r="G64" s="24">
        <v>676.6</v>
      </c>
      <c r="H64" s="24">
        <v>0</v>
      </c>
      <c r="I64" s="24">
        <f t="shared" si="1"/>
        <v>3277838.6599999992</v>
      </c>
    </row>
    <row r="65" spans="1:9" x14ac:dyDescent="0.25">
      <c r="A65" s="23" t="s">
        <v>62</v>
      </c>
      <c r="B65" s="23"/>
      <c r="C65" s="25">
        <v>42422</v>
      </c>
      <c r="D65" s="23" t="s">
        <v>63</v>
      </c>
      <c r="E65" s="23" t="s">
        <v>228</v>
      </c>
      <c r="F65" s="23"/>
      <c r="G65" s="24">
        <v>197.76</v>
      </c>
      <c r="H65" s="24">
        <v>0</v>
      </c>
      <c r="I65" s="24">
        <f t="shared" si="1"/>
        <v>3278036.419999999</v>
      </c>
    </row>
    <row r="66" spans="1:9" x14ac:dyDescent="0.25">
      <c r="A66" s="23" t="s">
        <v>62</v>
      </c>
      <c r="B66" s="23"/>
      <c r="C66" s="25">
        <v>42422</v>
      </c>
      <c r="D66" s="23" t="s">
        <v>63</v>
      </c>
      <c r="E66" s="23" t="s">
        <v>229</v>
      </c>
      <c r="F66" s="23"/>
      <c r="G66" s="24">
        <v>6886.59</v>
      </c>
      <c r="H66" s="24">
        <v>0</v>
      </c>
      <c r="I66" s="24">
        <f t="shared" si="1"/>
        <v>3284923.0099999988</v>
      </c>
    </row>
    <row r="67" spans="1:9" x14ac:dyDescent="0.25">
      <c r="A67" s="23" t="s">
        <v>62</v>
      </c>
      <c r="B67" s="23"/>
      <c r="C67" s="25">
        <v>42422</v>
      </c>
      <c r="D67" s="23" t="s">
        <v>63</v>
      </c>
      <c r="E67" s="23" t="s">
        <v>230</v>
      </c>
      <c r="F67" s="23"/>
      <c r="G67" s="24">
        <v>12455.08</v>
      </c>
      <c r="H67" s="24">
        <v>0</v>
      </c>
      <c r="I67" s="24">
        <f t="shared" si="1"/>
        <v>3297378.0899999989</v>
      </c>
    </row>
    <row r="68" spans="1:9" x14ac:dyDescent="0.25">
      <c r="A68" s="23" t="s">
        <v>62</v>
      </c>
      <c r="B68" s="23"/>
      <c r="C68" s="25">
        <v>42422</v>
      </c>
      <c r="D68" s="23" t="s">
        <v>63</v>
      </c>
      <c r="E68" s="23" t="s">
        <v>231</v>
      </c>
      <c r="F68" s="23"/>
      <c r="G68" s="24">
        <v>109.87</v>
      </c>
      <c r="H68" s="24">
        <v>0</v>
      </c>
      <c r="I68" s="24">
        <f t="shared" ref="I68:I99" si="2">I67+G68-H68</f>
        <v>3297487.959999999</v>
      </c>
    </row>
    <row r="69" spans="1:9" x14ac:dyDescent="0.25">
      <c r="A69" s="23" t="s">
        <v>62</v>
      </c>
      <c r="B69" s="23"/>
      <c r="C69" s="25">
        <v>42423</v>
      </c>
      <c r="D69" s="23" t="s">
        <v>63</v>
      </c>
      <c r="E69" s="23" t="s">
        <v>232</v>
      </c>
      <c r="F69" s="23"/>
      <c r="G69" s="24">
        <v>318.82</v>
      </c>
      <c r="H69" s="24">
        <v>0</v>
      </c>
      <c r="I69" s="24">
        <f t="shared" si="2"/>
        <v>3297806.7799999989</v>
      </c>
    </row>
    <row r="70" spans="1:9" x14ac:dyDescent="0.25">
      <c r="A70" s="23" t="s">
        <v>62</v>
      </c>
      <c r="B70" s="23"/>
      <c r="C70" s="25">
        <v>42423</v>
      </c>
      <c r="D70" s="23" t="s">
        <v>63</v>
      </c>
      <c r="E70" s="23" t="s">
        <v>233</v>
      </c>
      <c r="F70" s="23"/>
      <c r="G70" s="24">
        <v>572.80999999999995</v>
      </c>
      <c r="H70" s="24">
        <v>0</v>
      </c>
      <c r="I70" s="24">
        <f t="shared" si="2"/>
        <v>3298379.5899999989</v>
      </c>
    </row>
    <row r="71" spans="1:9" x14ac:dyDescent="0.25">
      <c r="A71" s="23" t="s">
        <v>62</v>
      </c>
      <c r="B71" s="23"/>
      <c r="C71" s="25">
        <v>42424</v>
      </c>
      <c r="D71" s="23" t="s">
        <v>63</v>
      </c>
      <c r="E71" s="23" t="s">
        <v>234</v>
      </c>
      <c r="F71" s="23"/>
      <c r="G71" s="24">
        <v>6742.2</v>
      </c>
      <c r="H71" s="24">
        <v>0</v>
      </c>
      <c r="I71" s="24">
        <f t="shared" si="2"/>
        <v>3305121.7899999991</v>
      </c>
    </row>
    <row r="72" spans="1:9" x14ac:dyDescent="0.25">
      <c r="A72" s="23" t="s">
        <v>62</v>
      </c>
      <c r="B72" s="23"/>
      <c r="C72" s="25">
        <v>42427</v>
      </c>
      <c r="D72" s="23" t="s">
        <v>63</v>
      </c>
      <c r="E72" s="23" t="s">
        <v>235</v>
      </c>
      <c r="F72" s="23"/>
      <c r="G72" s="24">
        <v>9744.85</v>
      </c>
      <c r="H72" s="24">
        <v>0</v>
      </c>
      <c r="I72" s="24">
        <f t="shared" si="2"/>
        <v>3314866.6399999992</v>
      </c>
    </row>
    <row r="73" spans="1:9" x14ac:dyDescent="0.25">
      <c r="A73" s="23" t="s">
        <v>62</v>
      </c>
      <c r="B73" s="23"/>
      <c r="C73" s="25">
        <v>42427</v>
      </c>
      <c r="D73" s="23" t="s">
        <v>63</v>
      </c>
      <c r="E73" s="23" t="s">
        <v>236</v>
      </c>
      <c r="F73" s="23"/>
      <c r="G73" s="24">
        <v>102.72</v>
      </c>
      <c r="H73" s="24">
        <v>0</v>
      </c>
      <c r="I73" s="24">
        <f t="shared" si="2"/>
        <v>3314969.3599999994</v>
      </c>
    </row>
    <row r="74" spans="1:9" x14ac:dyDescent="0.25">
      <c r="A74" s="23" t="s">
        <v>62</v>
      </c>
      <c r="B74" s="23"/>
      <c r="C74" s="25">
        <v>42428</v>
      </c>
      <c r="D74" s="23" t="s">
        <v>63</v>
      </c>
      <c r="E74" s="23" t="s">
        <v>237</v>
      </c>
      <c r="F74" s="23"/>
      <c r="G74" s="24">
        <v>2745.76</v>
      </c>
      <c r="H74" s="24">
        <v>0</v>
      </c>
      <c r="I74" s="24">
        <f t="shared" si="2"/>
        <v>3317715.1199999992</v>
      </c>
    </row>
    <row r="75" spans="1:9" x14ac:dyDescent="0.25">
      <c r="A75" s="23" t="s">
        <v>62</v>
      </c>
      <c r="B75" s="23"/>
      <c r="C75" s="25">
        <v>42429</v>
      </c>
      <c r="D75" s="23" t="s">
        <v>63</v>
      </c>
      <c r="E75" s="23" t="s">
        <v>238</v>
      </c>
      <c r="F75" s="23"/>
      <c r="G75" s="24">
        <v>20430.509999999998</v>
      </c>
      <c r="H75" s="24">
        <v>0</v>
      </c>
      <c r="I75" s="24">
        <f t="shared" si="2"/>
        <v>3338145.629999999</v>
      </c>
    </row>
    <row r="76" spans="1:9" x14ac:dyDescent="0.25">
      <c r="A76" s="23" t="s">
        <v>62</v>
      </c>
      <c r="B76" s="23"/>
      <c r="C76" s="25">
        <v>42429</v>
      </c>
      <c r="D76" s="23" t="s">
        <v>63</v>
      </c>
      <c r="E76" s="23" t="s">
        <v>239</v>
      </c>
      <c r="F76" s="23"/>
      <c r="G76" s="24">
        <v>105.04</v>
      </c>
      <c r="H76" s="24">
        <v>0</v>
      </c>
      <c r="I76" s="24">
        <f t="shared" si="2"/>
        <v>3338250.669999999</v>
      </c>
    </row>
    <row r="77" spans="1:9" x14ac:dyDescent="0.25">
      <c r="A77" s="23" t="s">
        <v>62</v>
      </c>
      <c r="B77" s="23"/>
      <c r="C77" s="25">
        <v>42429</v>
      </c>
      <c r="D77" s="23" t="s">
        <v>63</v>
      </c>
      <c r="E77" s="23" t="s">
        <v>240</v>
      </c>
      <c r="F77" s="23"/>
      <c r="G77" s="24">
        <v>4445</v>
      </c>
      <c r="H77" s="24">
        <v>0</v>
      </c>
      <c r="I77" s="24">
        <f t="shared" si="2"/>
        <v>3342695.669999999</v>
      </c>
    </row>
    <row r="78" spans="1:9" x14ac:dyDescent="0.25">
      <c r="A78" s="23" t="s">
        <v>62</v>
      </c>
      <c r="B78" s="23"/>
      <c r="C78" s="25">
        <v>42429</v>
      </c>
      <c r="D78" s="23" t="s">
        <v>63</v>
      </c>
      <c r="E78" s="23" t="s">
        <v>241</v>
      </c>
      <c r="F78" s="23"/>
      <c r="G78" s="24">
        <v>36298.480000000003</v>
      </c>
      <c r="H78" s="24">
        <v>0</v>
      </c>
      <c r="I78" s="24">
        <f t="shared" si="2"/>
        <v>3378994.149999999</v>
      </c>
    </row>
    <row r="79" spans="1:9" x14ac:dyDescent="0.25">
      <c r="A79" s="23" t="s">
        <v>62</v>
      </c>
      <c r="B79" s="23"/>
      <c r="C79" s="25">
        <v>42429</v>
      </c>
      <c r="D79" s="23" t="s">
        <v>63</v>
      </c>
      <c r="E79" s="23" t="s">
        <v>241</v>
      </c>
      <c r="F79" s="23"/>
      <c r="G79" s="24">
        <v>8375.77</v>
      </c>
      <c r="H79" s="24">
        <v>0</v>
      </c>
      <c r="I79" s="24">
        <f t="shared" si="2"/>
        <v>3387369.919999999</v>
      </c>
    </row>
    <row r="80" spans="1:9" x14ac:dyDescent="0.25">
      <c r="A80" s="23" t="s">
        <v>62</v>
      </c>
      <c r="B80" s="23"/>
      <c r="C80" s="25">
        <v>42429</v>
      </c>
      <c r="D80" s="23" t="s">
        <v>63</v>
      </c>
      <c r="E80" s="23" t="s">
        <v>241</v>
      </c>
      <c r="F80" s="23"/>
      <c r="G80" s="24">
        <v>709.3</v>
      </c>
      <c r="H80" s="24">
        <v>0</v>
      </c>
      <c r="I80" s="24">
        <f t="shared" si="2"/>
        <v>3388079.2199999988</v>
      </c>
    </row>
    <row r="81" spans="1:9" x14ac:dyDescent="0.25">
      <c r="A81" s="23" t="s">
        <v>62</v>
      </c>
      <c r="B81" s="23"/>
      <c r="C81" s="25">
        <v>42429</v>
      </c>
      <c r="D81" s="23" t="s">
        <v>63</v>
      </c>
      <c r="E81" s="23" t="s">
        <v>241</v>
      </c>
      <c r="F81" s="23"/>
      <c r="G81" s="24">
        <v>187.82</v>
      </c>
      <c r="H81" s="24">
        <v>0</v>
      </c>
      <c r="I81" s="24">
        <f t="shared" si="2"/>
        <v>3388267.0399999986</v>
      </c>
    </row>
    <row r="82" spans="1:9" x14ac:dyDescent="0.25">
      <c r="A82" s="23" t="s">
        <v>62</v>
      </c>
      <c r="B82" s="23"/>
      <c r="C82" s="25">
        <v>42430</v>
      </c>
      <c r="D82" s="23" t="s">
        <v>63</v>
      </c>
      <c r="E82" s="23" t="s">
        <v>242</v>
      </c>
      <c r="F82" s="23"/>
      <c r="G82" s="24">
        <v>15423.73</v>
      </c>
      <c r="H82" s="24">
        <v>0</v>
      </c>
      <c r="I82" s="24">
        <f t="shared" si="2"/>
        <v>3403690.7699999986</v>
      </c>
    </row>
    <row r="83" spans="1:9" x14ac:dyDescent="0.25">
      <c r="A83" s="23" t="s">
        <v>62</v>
      </c>
      <c r="B83" s="23"/>
      <c r="C83" s="25">
        <v>42430</v>
      </c>
      <c r="D83" s="23" t="s">
        <v>63</v>
      </c>
      <c r="E83" s="23" t="s">
        <v>243</v>
      </c>
      <c r="F83" s="23"/>
      <c r="G83" s="24">
        <v>260</v>
      </c>
      <c r="H83" s="24">
        <v>0</v>
      </c>
      <c r="I83" s="24">
        <f t="shared" si="2"/>
        <v>3403950.7699999986</v>
      </c>
    </row>
    <row r="84" spans="1:9" x14ac:dyDescent="0.25">
      <c r="A84" s="23" t="s">
        <v>62</v>
      </c>
      <c r="B84" s="23"/>
      <c r="C84" s="25">
        <v>42430</v>
      </c>
      <c r="D84" s="23" t="s">
        <v>63</v>
      </c>
      <c r="E84" s="23" t="s">
        <v>244</v>
      </c>
      <c r="F84" s="23"/>
      <c r="G84" s="24">
        <v>100559.34</v>
      </c>
      <c r="H84" s="24">
        <v>0</v>
      </c>
      <c r="I84" s="24">
        <f t="shared" si="2"/>
        <v>3504510.1099999985</v>
      </c>
    </row>
    <row r="85" spans="1:9" x14ac:dyDescent="0.25">
      <c r="A85" s="23" t="s">
        <v>62</v>
      </c>
      <c r="B85" s="23"/>
      <c r="C85" s="25">
        <v>42430</v>
      </c>
      <c r="D85" s="23" t="s">
        <v>63</v>
      </c>
      <c r="E85" s="23" t="s">
        <v>245</v>
      </c>
      <c r="F85" s="23"/>
      <c r="G85" s="24">
        <v>45680.21</v>
      </c>
      <c r="H85" s="24">
        <v>0</v>
      </c>
      <c r="I85" s="24">
        <f t="shared" si="2"/>
        <v>3550190.3199999984</v>
      </c>
    </row>
    <row r="86" spans="1:9" x14ac:dyDescent="0.25">
      <c r="A86" s="23" t="s">
        <v>62</v>
      </c>
      <c r="B86" s="23"/>
      <c r="C86" s="25">
        <v>42431</v>
      </c>
      <c r="D86" s="23" t="s">
        <v>63</v>
      </c>
      <c r="E86" s="23" t="s">
        <v>246</v>
      </c>
      <c r="F86" s="23"/>
      <c r="G86" s="24">
        <v>5132</v>
      </c>
      <c r="H86" s="24">
        <v>0</v>
      </c>
      <c r="I86" s="24">
        <f t="shared" si="2"/>
        <v>3555322.3199999984</v>
      </c>
    </row>
    <row r="87" spans="1:9" x14ac:dyDescent="0.25">
      <c r="A87" s="23" t="s">
        <v>62</v>
      </c>
      <c r="B87" s="23"/>
      <c r="C87" s="25">
        <v>42431</v>
      </c>
      <c r="D87" s="23" t="s">
        <v>63</v>
      </c>
      <c r="E87" s="23" t="s">
        <v>247</v>
      </c>
      <c r="F87" s="23"/>
      <c r="G87" s="24">
        <v>1334.8</v>
      </c>
      <c r="H87" s="24">
        <v>0</v>
      </c>
      <c r="I87" s="24">
        <f t="shared" si="2"/>
        <v>3556657.1199999982</v>
      </c>
    </row>
    <row r="88" spans="1:9" x14ac:dyDescent="0.25">
      <c r="A88" s="23" t="s">
        <v>62</v>
      </c>
      <c r="B88" s="23"/>
      <c r="C88" s="25">
        <v>42432</v>
      </c>
      <c r="D88" s="23" t="s">
        <v>63</v>
      </c>
      <c r="E88" s="23" t="s">
        <v>248</v>
      </c>
      <c r="F88" s="23"/>
      <c r="G88" s="24">
        <v>229.12</v>
      </c>
      <c r="H88" s="24">
        <v>0</v>
      </c>
      <c r="I88" s="24">
        <f t="shared" si="2"/>
        <v>3556886.2399999984</v>
      </c>
    </row>
    <row r="89" spans="1:9" x14ac:dyDescent="0.25">
      <c r="A89" s="23" t="s">
        <v>62</v>
      </c>
      <c r="B89" s="23"/>
      <c r="C89" s="25">
        <v>42433</v>
      </c>
      <c r="D89" s="23" t="s">
        <v>63</v>
      </c>
      <c r="E89" s="23" t="s">
        <v>249</v>
      </c>
      <c r="F89" s="23"/>
      <c r="G89" s="24">
        <v>20523.55</v>
      </c>
      <c r="H89" s="24">
        <v>0</v>
      </c>
      <c r="I89" s="24">
        <f t="shared" si="2"/>
        <v>3577409.7899999982</v>
      </c>
    </row>
    <row r="90" spans="1:9" x14ac:dyDescent="0.25">
      <c r="A90" s="23" t="s">
        <v>62</v>
      </c>
      <c r="B90" s="23"/>
      <c r="C90" s="25">
        <v>42433</v>
      </c>
      <c r="D90" s="23" t="s">
        <v>63</v>
      </c>
      <c r="E90" s="23" t="s">
        <v>250</v>
      </c>
      <c r="F90" s="23"/>
      <c r="G90" s="24">
        <v>563.55999999999995</v>
      </c>
      <c r="H90" s="24">
        <v>0</v>
      </c>
      <c r="I90" s="24">
        <f t="shared" si="2"/>
        <v>3577973.3499999982</v>
      </c>
    </row>
    <row r="91" spans="1:9" x14ac:dyDescent="0.25">
      <c r="A91" s="23" t="s">
        <v>62</v>
      </c>
      <c r="B91" s="23"/>
      <c r="C91" s="25">
        <v>42433</v>
      </c>
      <c r="D91" s="23" t="s">
        <v>63</v>
      </c>
      <c r="E91" s="23" t="s">
        <v>251</v>
      </c>
      <c r="F91" s="23"/>
      <c r="G91" s="24">
        <v>145.35</v>
      </c>
      <c r="H91" s="24">
        <v>0</v>
      </c>
      <c r="I91" s="24">
        <f t="shared" si="2"/>
        <v>3578118.6999999983</v>
      </c>
    </row>
    <row r="92" spans="1:9" x14ac:dyDescent="0.25">
      <c r="A92" s="23" t="s">
        <v>62</v>
      </c>
      <c r="B92" s="23"/>
      <c r="C92" s="25">
        <v>42433</v>
      </c>
      <c r="D92" s="23" t="s">
        <v>63</v>
      </c>
      <c r="E92" s="23" t="s">
        <v>252</v>
      </c>
      <c r="F92" s="23"/>
      <c r="G92" s="24">
        <v>675</v>
      </c>
      <c r="H92" s="24">
        <v>0</v>
      </c>
      <c r="I92" s="24">
        <f t="shared" si="2"/>
        <v>3578793.6999999983</v>
      </c>
    </row>
    <row r="93" spans="1:9" x14ac:dyDescent="0.25">
      <c r="A93" s="23" t="s">
        <v>62</v>
      </c>
      <c r="B93" s="23"/>
      <c r="C93" s="25">
        <v>42433</v>
      </c>
      <c r="D93" s="23" t="s">
        <v>63</v>
      </c>
      <c r="E93" s="23" t="s">
        <v>253</v>
      </c>
      <c r="F93" s="23"/>
      <c r="G93" s="24">
        <v>1000</v>
      </c>
      <c r="H93" s="24">
        <v>0</v>
      </c>
      <c r="I93" s="24">
        <f t="shared" si="2"/>
        <v>3579793.6999999983</v>
      </c>
    </row>
    <row r="94" spans="1:9" x14ac:dyDescent="0.25">
      <c r="A94" s="23" t="s">
        <v>62</v>
      </c>
      <c r="B94" s="23"/>
      <c r="C94" s="25">
        <v>42434</v>
      </c>
      <c r="D94" s="23" t="s">
        <v>63</v>
      </c>
      <c r="E94" s="23" t="s">
        <v>254</v>
      </c>
      <c r="F94" s="23"/>
      <c r="G94" s="24">
        <v>6780</v>
      </c>
      <c r="H94" s="24">
        <v>0</v>
      </c>
      <c r="I94" s="24">
        <f t="shared" si="2"/>
        <v>3586573.6999999983</v>
      </c>
    </row>
    <row r="95" spans="1:9" x14ac:dyDescent="0.25">
      <c r="A95" s="23" t="s">
        <v>62</v>
      </c>
      <c r="B95" s="23"/>
      <c r="C95" s="25">
        <v>42436</v>
      </c>
      <c r="D95" s="23" t="s">
        <v>63</v>
      </c>
      <c r="E95" s="23" t="s">
        <v>255</v>
      </c>
      <c r="F95" s="23"/>
      <c r="G95" s="24">
        <v>10350</v>
      </c>
      <c r="H95" s="24">
        <v>0</v>
      </c>
      <c r="I95" s="24">
        <f t="shared" si="2"/>
        <v>3596923.6999999983</v>
      </c>
    </row>
    <row r="96" spans="1:9" x14ac:dyDescent="0.25">
      <c r="A96" s="23" t="s">
        <v>62</v>
      </c>
      <c r="B96" s="23"/>
      <c r="C96" s="25">
        <v>42436</v>
      </c>
      <c r="D96" s="23" t="s">
        <v>63</v>
      </c>
      <c r="E96" s="23" t="s">
        <v>256</v>
      </c>
      <c r="F96" s="23"/>
      <c r="G96" s="24">
        <v>9745.76</v>
      </c>
      <c r="H96" s="24">
        <v>0</v>
      </c>
      <c r="I96" s="24">
        <f t="shared" si="2"/>
        <v>3606669.4599999981</v>
      </c>
    </row>
    <row r="97" spans="1:9" x14ac:dyDescent="0.25">
      <c r="A97" s="23" t="s">
        <v>62</v>
      </c>
      <c r="B97" s="23"/>
      <c r="C97" s="25">
        <v>42436</v>
      </c>
      <c r="D97" s="23" t="s">
        <v>63</v>
      </c>
      <c r="E97" s="23" t="s">
        <v>257</v>
      </c>
      <c r="F97" s="23"/>
      <c r="G97" s="24">
        <v>30285.439999999999</v>
      </c>
      <c r="H97" s="24">
        <v>0</v>
      </c>
      <c r="I97" s="24">
        <f t="shared" si="2"/>
        <v>3636954.899999998</v>
      </c>
    </row>
    <row r="98" spans="1:9" x14ac:dyDescent="0.25">
      <c r="A98" s="23" t="s">
        <v>62</v>
      </c>
      <c r="B98" s="23"/>
      <c r="C98" s="25">
        <v>42436</v>
      </c>
      <c r="D98" s="23" t="s">
        <v>63</v>
      </c>
      <c r="E98" s="23" t="s">
        <v>258</v>
      </c>
      <c r="F98" s="23"/>
      <c r="G98" s="24">
        <v>774.87</v>
      </c>
      <c r="H98" s="24">
        <v>0</v>
      </c>
      <c r="I98" s="24">
        <f t="shared" si="2"/>
        <v>3637729.7699999982</v>
      </c>
    </row>
    <row r="99" spans="1:9" x14ac:dyDescent="0.25">
      <c r="A99" s="23" t="s">
        <v>62</v>
      </c>
      <c r="B99" s="23"/>
      <c r="C99" s="25">
        <v>42436</v>
      </c>
      <c r="D99" s="23" t="s">
        <v>63</v>
      </c>
      <c r="E99" s="23" t="s">
        <v>259</v>
      </c>
      <c r="F99" s="23"/>
      <c r="G99" s="24">
        <v>3447.1</v>
      </c>
      <c r="H99" s="24">
        <v>0</v>
      </c>
      <c r="I99" s="24">
        <f t="shared" si="2"/>
        <v>3641176.8699999982</v>
      </c>
    </row>
    <row r="100" spans="1:9" x14ac:dyDescent="0.25">
      <c r="A100" s="23" t="s">
        <v>62</v>
      </c>
      <c r="B100" s="23"/>
      <c r="C100" s="25">
        <v>42436</v>
      </c>
      <c r="D100" s="23" t="s">
        <v>63</v>
      </c>
      <c r="E100" s="23" t="s">
        <v>260</v>
      </c>
      <c r="F100" s="23"/>
      <c r="G100" s="24">
        <v>2380.5500000000002</v>
      </c>
      <c r="H100" s="24">
        <v>0</v>
      </c>
      <c r="I100" s="24">
        <f t="shared" ref="I100:I131" si="3">I99+G100-H100</f>
        <v>3643557.4199999981</v>
      </c>
    </row>
    <row r="101" spans="1:9" x14ac:dyDescent="0.25">
      <c r="A101" s="23" t="s">
        <v>62</v>
      </c>
      <c r="B101" s="23"/>
      <c r="C101" s="25">
        <v>42436</v>
      </c>
      <c r="D101" s="23" t="s">
        <v>63</v>
      </c>
      <c r="E101" s="23" t="s">
        <v>261</v>
      </c>
      <c r="F101" s="23"/>
      <c r="G101" s="24">
        <v>1187</v>
      </c>
      <c r="H101" s="24">
        <v>0</v>
      </c>
      <c r="I101" s="24">
        <f t="shared" si="3"/>
        <v>3644744.4199999981</v>
      </c>
    </row>
    <row r="102" spans="1:9" x14ac:dyDescent="0.25">
      <c r="A102" s="23" t="s">
        <v>62</v>
      </c>
      <c r="B102" s="23"/>
      <c r="C102" s="25">
        <v>42437</v>
      </c>
      <c r="D102" s="23" t="s">
        <v>63</v>
      </c>
      <c r="E102" s="23" t="s">
        <v>262</v>
      </c>
      <c r="F102" s="23"/>
      <c r="G102" s="24">
        <v>901.6</v>
      </c>
      <c r="H102" s="24">
        <v>0</v>
      </c>
      <c r="I102" s="24">
        <f t="shared" si="3"/>
        <v>3645646.0199999982</v>
      </c>
    </row>
    <row r="103" spans="1:9" x14ac:dyDescent="0.25">
      <c r="A103" s="23" t="s">
        <v>62</v>
      </c>
      <c r="B103" s="23"/>
      <c r="C103" s="25">
        <v>42438</v>
      </c>
      <c r="D103" s="23" t="s">
        <v>63</v>
      </c>
      <c r="E103" s="23" t="s">
        <v>263</v>
      </c>
      <c r="F103" s="23"/>
      <c r="G103" s="24">
        <v>62544.18</v>
      </c>
      <c r="H103" s="24">
        <v>0</v>
      </c>
      <c r="I103" s="24">
        <f t="shared" si="3"/>
        <v>3708190.1999999983</v>
      </c>
    </row>
    <row r="104" spans="1:9" x14ac:dyDescent="0.25">
      <c r="A104" s="23" t="s">
        <v>62</v>
      </c>
      <c r="B104" s="23"/>
      <c r="C104" s="25">
        <v>42438</v>
      </c>
      <c r="D104" s="23" t="s">
        <v>63</v>
      </c>
      <c r="E104" s="23" t="s">
        <v>264</v>
      </c>
      <c r="F104" s="23"/>
      <c r="G104" s="24">
        <v>1499.06</v>
      </c>
      <c r="H104" s="24">
        <v>0</v>
      </c>
      <c r="I104" s="24">
        <f t="shared" si="3"/>
        <v>3709689.2599999984</v>
      </c>
    </row>
    <row r="105" spans="1:9" x14ac:dyDescent="0.25">
      <c r="A105" s="23" t="s">
        <v>62</v>
      </c>
      <c r="B105" s="23"/>
      <c r="C105" s="25">
        <v>42439</v>
      </c>
      <c r="D105" s="23" t="s">
        <v>63</v>
      </c>
      <c r="E105" s="23" t="s">
        <v>265</v>
      </c>
      <c r="F105" s="23"/>
      <c r="G105" s="24">
        <v>459.32</v>
      </c>
      <c r="H105" s="24">
        <v>0</v>
      </c>
      <c r="I105" s="24">
        <f t="shared" si="3"/>
        <v>3710148.5799999982</v>
      </c>
    </row>
    <row r="106" spans="1:9" x14ac:dyDescent="0.25">
      <c r="A106" s="23" t="s">
        <v>62</v>
      </c>
      <c r="B106" s="23"/>
      <c r="C106" s="25">
        <v>42443</v>
      </c>
      <c r="D106" s="23" t="s">
        <v>63</v>
      </c>
      <c r="E106" s="23" t="s">
        <v>266</v>
      </c>
      <c r="F106" s="23"/>
      <c r="G106" s="24">
        <v>11.86</v>
      </c>
      <c r="H106" s="24">
        <v>0</v>
      </c>
      <c r="I106" s="24">
        <f t="shared" si="3"/>
        <v>3710160.4399999981</v>
      </c>
    </row>
    <row r="107" spans="1:9" x14ac:dyDescent="0.25">
      <c r="A107" s="23" t="s">
        <v>62</v>
      </c>
      <c r="B107" s="23"/>
      <c r="C107" s="25">
        <v>42443</v>
      </c>
      <c r="D107" s="23" t="s">
        <v>63</v>
      </c>
      <c r="E107" s="23" t="s">
        <v>267</v>
      </c>
      <c r="F107" s="23"/>
      <c r="G107" s="24">
        <v>28468.02</v>
      </c>
      <c r="H107" s="24">
        <v>0</v>
      </c>
      <c r="I107" s="24">
        <f t="shared" si="3"/>
        <v>3738628.4599999981</v>
      </c>
    </row>
    <row r="108" spans="1:9" x14ac:dyDescent="0.25">
      <c r="A108" s="23" t="s">
        <v>62</v>
      </c>
      <c r="B108" s="23"/>
      <c r="C108" s="25">
        <v>42443</v>
      </c>
      <c r="D108" s="23" t="s">
        <v>63</v>
      </c>
      <c r="E108" s="23" t="s">
        <v>268</v>
      </c>
      <c r="F108" s="23"/>
      <c r="G108" s="24">
        <v>16010.95</v>
      </c>
      <c r="H108" s="24">
        <v>0</v>
      </c>
      <c r="I108" s="24">
        <f t="shared" si="3"/>
        <v>3754639.4099999983</v>
      </c>
    </row>
    <row r="109" spans="1:9" x14ac:dyDescent="0.25">
      <c r="A109" s="23" t="s">
        <v>62</v>
      </c>
      <c r="B109" s="23"/>
      <c r="C109" s="25">
        <v>42443</v>
      </c>
      <c r="D109" s="23" t="s">
        <v>63</v>
      </c>
      <c r="E109" s="23" t="s">
        <v>269</v>
      </c>
      <c r="F109" s="23"/>
      <c r="G109" s="24">
        <v>3500</v>
      </c>
      <c r="H109" s="24">
        <v>0</v>
      </c>
      <c r="I109" s="24">
        <f t="shared" si="3"/>
        <v>3758139.4099999983</v>
      </c>
    </row>
    <row r="110" spans="1:9" x14ac:dyDescent="0.25">
      <c r="A110" s="23" t="s">
        <v>62</v>
      </c>
      <c r="B110" s="23"/>
      <c r="C110" s="25">
        <v>42443</v>
      </c>
      <c r="D110" s="23" t="s">
        <v>63</v>
      </c>
      <c r="E110" s="23" t="s">
        <v>270</v>
      </c>
      <c r="F110" s="23"/>
      <c r="G110" s="24">
        <v>79.599999999999994</v>
      </c>
      <c r="H110" s="24">
        <v>0</v>
      </c>
      <c r="I110" s="24">
        <f t="shared" si="3"/>
        <v>3758219.0099999984</v>
      </c>
    </row>
    <row r="111" spans="1:9" x14ac:dyDescent="0.25">
      <c r="A111" s="23" t="s">
        <v>62</v>
      </c>
      <c r="B111" s="23"/>
      <c r="C111" s="25">
        <v>42444</v>
      </c>
      <c r="D111" s="23" t="s">
        <v>63</v>
      </c>
      <c r="E111" s="23" t="s">
        <v>271</v>
      </c>
      <c r="F111" s="23"/>
      <c r="G111" s="24">
        <v>3227.88</v>
      </c>
      <c r="H111" s="24">
        <v>0</v>
      </c>
      <c r="I111" s="24">
        <f t="shared" si="3"/>
        <v>3761446.8899999983</v>
      </c>
    </row>
    <row r="112" spans="1:9" x14ac:dyDescent="0.25">
      <c r="A112" s="23" t="s">
        <v>62</v>
      </c>
      <c r="B112" s="23"/>
      <c r="C112" s="25">
        <v>42444</v>
      </c>
      <c r="D112" s="23" t="s">
        <v>63</v>
      </c>
      <c r="E112" s="23" t="s">
        <v>272</v>
      </c>
      <c r="F112" s="23"/>
      <c r="G112" s="24">
        <v>1165.3999999999999</v>
      </c>
      <c r="H112" s="24">
        <v>0</v>
      </c>
      <c r="I112" s="24">
        <f t="shared" si="3"/>
        <v>3762612.2899999982</v>
      </c>
    </row>
    <row r="113" spans="1:9" x14ac:dyDescent="0.25">
      <c r="A113" s="23" t="s">
        <v>62</v>
      </c>
      <c r="B113" s="23"/>
      <c r="C113" s="25">
        <v>42444</v>
      </c>
      <c r="D113" s="23" t="s">
        <v>63</v>
      </c>
      <c r="E113" s="23" t="s">
        <v>273</v>
      </c>
      <c r="F113" s="23"/>
      <c r="G113" s="24">
        <v>4670.01</v>
      </c>
      <c r="H113" s="24">
        <v>0</v>
      </c>
      <c r="I113" s="24">
        <f t="shared" si="3"/>
        <v>3767282.299999998</v>
      </c>
    </row>
    <row r="114" spans="1:9" x14ac:dyDescent="0.25">
      <c r="A114" s="23" t="s">
        <v>62</v>
      </c>
      <c r="B114" s="23"/>
      <c r="C114" s="25">
        <v>42445</v>
      </c>
      <c r="D114" s="23" t="s">
        <v>63</v>
      </c>
      <c r="E114" s="23" t="s">
        <v>274</v>
      </c>
      <c r="F114" s="23"/>
      <c r="G114" s="24">
        <v>4367</v>
      </c>
      <c r="H114" s="24">
        <v>0</v>
      </c>
      <c r="I114" s="24">
        <f t="shared" si="3"/>
        <v>3771649.299999998</v>
      </c>
    </row>
    <row r="115" spans="1:9" x14ac:dyDescent="0.25">
      <c r="A115" s="23" t="s">
        <v>62</v>
      </c>
      <c r="B115" s="23"/>
      <c r="C115" s="25">
        <v>42445</v>
      </c>
      <c r="D115" s="23" t="s">
        <v>63</v>
      </c>
      <c r="E115" s="23" t="s">
        <v>275</v>
      </c>
      <c r="F115" s="23"/>
      <c r="G115" s="24">
        <v>3320.59</v>
      </c>
      <c r="H115" s="24">
        <v>0</v>
      </c>
      <c r="I115" s="24">
        <f t="shared" si="3"/>
        <v>3774969.8899999978</v>
      </c>
    </row>
    <row r="116" spans="1:9" x14ac:dyDescent="0.25">
      <c r="A116" s="23" t="s">
        <v>62</v>
      </c>
      <c r="B116" s="23"/>
      <c r="C116" s="25">
        <v>42446</v>
      </c>
      <c r="D116" s="23" t="s">
        <v>63</v>
      </c>
      <c r="E116" s="23" t="s">
        <v>276</v>
      </c>
      <c r="F116" s="23"/>
      <c r="G116" s="24">
        <v>436.2</v>
      </c>
      <c r="H116" s="24">
        <v>0</v>
      </c>
      <c r="I116" s="24">
        <f t="shared" si="3"/>
        <v>3775406.089999998</v>
      </c>
    </row>
    <row r="117" spans="1:9" x14ac:dyDescent="0.25">
      <c r="A117" s="23" t="s">
        <v>62</v>
      </c>
      <c r="B117" s="23"/>
      <c r="C117" s="25">
        <v>42446</v>
      </c>
      <c r="D117" s="23" t="s">
        <v>63</v>
      </c>
      <c r="E117" s="23" t="s">
        <v>277</v>
      </c>
      <c r="F117" s="23"/>
      <c r="G117" s="24">
        <v>471.35</v>
      </c>
      <c r="H117" s="24">
        <v>0</v>
      </c>
      <c r="I117" s="24">
        <f t="shared" si="3"/>
        <v>3775877.4399999981</v>
      </c>
    </row>
    <row r="118" spans="1:9" x14ac:dyDescent="0.25">
      <c r="A118" s="23" t="s">
        <v>62</v>
      </c>
      <c r="B118" s="23"/>
      <c r="C118" s="25">
        <v>42446</v>
      </c>
      <c r="D118" s="23" t="s">
        <v>63</v>
      </c>
      <c r="E118" s="23" t="s">
        <v>278</v>
      </c>
      <c r="F118" s="23"/>
      <c r="G118" s="24">
        <v>1745.95</v>
      </c>
      <c r="H118" s="24">
        <v>0</v>
      </c>
      <c r="I118" s="24">
        <f t="shared" si="3"/>
        <v>3777623.3899999983</v>
      </c>
    </row>
    <row r="119" spans="1:9" x14ac:dyDescent="0.25">
      <c r="A119" s="23" t="s">
        <v>62</v>
      </c>
      <c r="B119" s="23"/>
      <c r="C119" s="25">
        <v>42446</v>
      </c>
      <c r="D119" s="23" t="s">
        <v>63</v>
      </c>
      <c r="E119" s="23" t="s">
        <v>279</v>
      </c>
      <c r="F119" s="23"/>
      <c r="G119" s="24">
        <v>284.72000000000003</v>
      </c>
      <c r="H119" s="24">
        <v>0</v>
      </c>
      <c r="I119" s="24">
        <f t="shared" si="3"/>
        <v>3777908.1099999985</v>
      </c>
    </row>
    <row r="120" spans="1:9" x14ac:dyDescent="0.25">
      <c r="A120" s="23" t="s">
        <v>62</v>
      </c>
      <c r="B120" s="23"/>
      <c r="C120" s="25">
        <v>42446</v>
      </c>
      <c r="D120" s="23" t="s">
        <v>63</v>
      </c>
      <c r="E120" s="23" t="s">
        <v>280</v>
      </c>
      <c r="F120" s="23"/>
      <c r="G120" s="24">
        <v>7913.58</v>
      </c>
      <c r="H120" s="24">
        <v>0</v>
      </c>
      <c r="I120" s="24">
        <f t="shared" si="3"/>
        <v>3785821.6899999985</v>
      </c>
    </row>
    <row r="121" spans="1:9" x14ac:dyDescent="0.25">
      <c r="A121" s="23" t="s">
        <v>62</v>
      </c>
      <c r="B121" s="23"/>
      <c r="C121" s="25">
        <v>42448</v>
      </c>
      <c r="D121" s="23" t="s">
        <v>63</v>
      </c>
      <c r="E121" s="23" t="s">
        <v>281</v>
      </c>
      <c r="F121" s="23"/>
      <c r="G121" s="24">
        <v>675</v>
      </c>
      <c r="H121" s="24">
        <v>0</v>
      </c>
      <c r="I121" s="24">
        <f t="shared" si="3"/>
        <v>3786496.6899999985</v>
      </c>
    </row>
    <row r="122" spans="1:9" x14ac:dyDescent="0.25">
      <c r="A122" s="23" t="s">
        <v>62</v>
      </c>
      <c r="B122" s="23"/>
      <c r="C122" s="25">
        <v>42448</v>
      </c>
      <c r="D122" s="23" t="s">
        <v>63</v>
      </c>
      <c r="E122" s="23" t="s">
        <v>282</v>
      </c>
      <c r="F122" s="23"/>
      <c r="G122" s="24">
        <v>2073.9900000000002</v>
      </c>
      <c r="H122" s="24">
        <v>0</v>
      </c>
      <c r="I122" s="24">
        <f t="shared" si="3"/>
        <v>3788570.6799999988</v>
      </c>
    </row>
    <row r="123" spans="1:9" x14ac:dyDescent="0.25">
      <c r="A123" s="23" t="s">
        <v>62</v>
      </c>
      <c r="B123" s="23"/>
      <c r="C123" s="25">
        <v>42448</v>
      </c>
      <c r="D123" s="23" t="s">
        <v>63</v>
      </c>
      <c r="E123" s="23" t="s">
        <v>283</v>
      </c>
      <c r="F123" s="23"/>
      <c r="G123" s="24">
        <v>458.77</v>
      </c>
      <c r="H123" s="24">
        <v>0</v>
      </c>
      <c r="I123" s="24">
        <f t="shared" si="3"/>
        <v>3789029.4499999988</v>
      </c>
    </row>
    <row r="124" spans="1:9" x14ac:dyDescent="0.25">
      <c r="A124" s="23" t="s">
        <v>62</v>
      </c>
      <c r="B124" s="23"/>
      <c r="C124" s="25">
        <v>42448</v>
      </c>
      <c r="D124" s="23" t="s">
        <v>63</v>
      </c>
      <c r="E124" s="23" t="s">
        <v>284</v>
      </c>
      <c r="F124" s="23"/>
      <c r="G124" s="24">
        <v>35.19</v>
      </c>
      <c r="H124" s="24">
        <v>0</v>
      </c>
      <c r="I124" s="24">
        <f t="shared" si="3"/>
        <v>3789064.6399999987</v>
      </c>
    </row>
    <row r="125" spans="1:9" x14ac:dyDescent="0.25">
      <c r="A125" s="23" t="s">
        <v>62</v>
      </c>
      <c r="B125" s="23"/>
      <c r="C125" s="25">
        <v>42450</v>
      </c>
      <c r="D125" s="23" t="s">
        <v>63</v>
      </c>
      <c r="E125" s="23" t="s">
        <v>285</v>
      </c>
      <c r="F125" s="23"/>
      <c r="G125" s="24">
        <v>1513.56</v>
      </c>
      <c r="H125" s="24">
        <v>0</v>
      </c>
      <c r="I125" s="24">
        <f t="shared" si="3"/>
        <v>3790578.1999999988</v>
      </c>
    </row>
    <row r="126" spans="1:9" x14ac:dyDescent="0.25">
      <c r="A126" s="23" t="s">
        <v>62</v>
      </c>
      <c r="B126" s="23"/>
      <c r="C126" s="25">
        <v>42450</v>
      </c>
      <c r="D126" s="23" t="s">
        <v>63</v>
      </c>
      <c r="E126" s="23" t="s">
        <v>286</v>
      </c>
      <c r="F126" s="23"/>
      <c r="G126" s="24">
        <v>65</v>
      </c>
      <c r="H126" s="24">
        <v>0</v>
      </c>
      <c r="I126" s="24">
        <f t="shared" si="3"/>
        <v>3790643.1999999988</v>
      </c>
    </row>
    <row r="127" spans="1:9" x14ac:dyDescent="0.25">
      <c r="A127" s="23" t="s">
        <v>62</v>
      </c>
      <c r="B127" s="23"/>
      <c r="C127" s="25">
        <v>42450</v>
      </c>
      <c r="D127" s="23" t="s">
        <v>63</v>
      </c>
      <c r="E127" s="23" t="s">
        <v>287</v>
      </c>
      <c r="F127" s="23"/>
      <c r="G127" s="24">
        <v>671.62</v>
      </c>
      <c r="H127" s="24">
        <v>0</v>
      </c>
      <c r="I127" s="24">
        <f t="shared" si="3"/>
        <v>3791314.8199999989</v>
      </c>
    </row>
    <row r="128" spans="1:9" x14ac:dyDescent="0.25">
      <c r="A128" s="23" t="s">
        <v>62</v>
      </c>
      <c r="B128" s="23"/>
      <c r="C128" s="25">
        <v>42451</v>
      </c>
      <c r="D128" s="23" t="s">
        <v>63</v>
      </c>
      <c r="E128" s="23" t="s">
        <v>288</v>
      </c>
      <c r="F128" s="23"/>
      <c r="G128" s="24">
        <v>866.89</v>
      </c>
      <c r="H128" s="24">
        <v>0</v>
      </c>
      <c r="I128" s="24">
        <f t="shared" si="3"/>
        <v>3792181.709999999</v>
      </c>
    </row>
    <row r="129" spans="1:9" x14ac:dyDescent="0.25">
      <c r="A129" s="23" t="s">
        <v>62</v>
      </c>
      <c r="B129" s="23"/>
      <c r="C129" s="25">
        <v>42451</v>
      </c>
      <c r="D129" s="23" t="s">
        <v>63</v>
      </c>
      <c r="E129" s="23" t="s">
        <v>289</v>
      </c>
      <c r="F129" s="23"/>
      <c r="G129" s="24">
        <v>1127.6099999999999</v>
      </c>
      <c r="H129" s="24">
        <v>0</v>
      </c>
      <c r="I129" s="24">
        <f t="shared" si="3"/>
        <v>3793309.3199999989</v>
      </c>
    </row>
    <row r="130" spans="1:9" x14ac:dyDescent="0.25">
      <c r="A130" s="23" t="s">
        <v>62</v>
      </c>
      <c r="B130" s="23"/>
      <c r="C130" s="25">
        <v>42452</v>
      </c>
      <c r="D130" s="23" t="s">
        <v>63</v>
      </c>
      <c r="E130" s="23" t="s">
        <v>290</v>
      </c>
      <c r="F130" s="23"/>
      <c r="G130" s="24">
        <v>360</v>
      </c>
      <c r="H130" s="24">
        <v>0</v>
      </c>
      <c r="I130" s="24">
        <f t="shared" si="3"/>
        <v>3793669.3199999989</v>
      </c>
    </row>
    <row r="131" spans="1:9" x14ac:dyDescent="0.25">
      <c r="A131" s="23" t="s">
        <v>62</v>
      </c>
      <c r="B131" s="23"/>
      <c r="C131" s="25">
        <v>42453</v>
      </c>
      <c r="D131" s="23" t="s">
        <v>63</v>
      </c>
      <c r="E131" s="23" t="s">
        <v>291</v>
      </c>
      <c r="F131" s="23"/>
      <c r="G131" s="24">
        <v>3240</v>
      </c>
      <c r="H131" s="24">
        <v>0</v>
      </c>
      <c r="I131" s="24">
        <f t="shared" si="3"/>
        <v>3796909.3199999989</v>
      </c>
    </row>
    <row r="132" spans="1:9" x14ac:dyDescent="0.25">
      <c r="A132" s="23" t="s">
        <v>62</v>
      </c>
      <c r="B132" s="23"/>
      <c r="C132" s="25">
        <v>42453</v>
      </c>
      <c r="D132" s="23" t="s">
        <v>63</v>
      </c>
      <c r="E132" s="23" t="s">
        <v>292</v>
      </c>
      <c r="F132" s="23"/>
      <c r="G132" s="24">
        <v>1769.59</v>
      </c>
      <c r="H132" s="24">
        <v>0</v>
      </c>
      <c r="I132" s="24">
        <f t="shared" ref="I132:I156" si="4">I131+G132-H132</f>
        <v>3798678.9099999988</v>
      </c>
    </row>
    <row r="133" spans="1:9" x14ac:dyDescent="0.25">
      <c r="A133" s="23" t="s">
        <v>62</v>
      </c>
      <c r="B133" s="23"/>
      <c r="C133" s="25">
        <v>42453</v>
      </c>
      <c r="D133" s="23" t="s">
        <v>63</v>
      </c>
      <c r="E133" s="23" t="s">
        <v>293</v>
      </c>
      <c r="F133" s="23"/>
      <c r="G133" s="24">
        <v>2120</v>
      </c>
      <c r="H133" s="24">
        <v>0</v>
      </c>
      <c r="I133" s="24">
        <f t="shared" si="4"/>
        <v>3800798.9099999988</v>
      </c>
    </row>
    <row r="134" spans="1:9" x14ac:dyDescent="0.25">
      <c r="A134" s="23" t="s">
        <v>62</v>
      </c>
      <c r="B134" s="23"/>
      <c r="C134" s="25">
        <v>42453</v>
      </c>
      <c r="D134" s="23" t="s">
        <v>63</v>
      </c>
      <c r="E134" s="23" t="s">
        <v>294</v>
      </c>
      <c r="F134" s="23"/>
      <c r="G134" s="24">
        <v>1555.24</v>
      </c>
      <c r="H134" s="24">
        <v>0</v>
      </c>
      <c r="I134" s="24">
        <f t="shared" si="4"/>
        <v>3802354.149999999</v>
      </c>
    </row>
    <row r="135" spans="1:9" x14ac:dyDescent="0.25">
      <c r="A135" s="23" t="s">
        <v>62</v>
      </c>
      <c r="B135" s="23"/>
      <c r="C135" s="25">
        <v>42455</v>
      </c>
      <c r="D135" s="23" t="s">
        <v>63</v>
      </c>
      <c r="E135" s="23" t="s">
        <v>295</v>
      </c>
      <c r="F135" s="23"/>
      <c r="G135" s="24">
        <v>811.58</v>
      </c>
      <c r="H135" s="24">
        <v>0</v>
      </c>
      <c r="I135" s="24">
        <f t="shared" si="4"/>
        <v>3803165.7299999991</v>
      </c>
    </row>
    <row r="136" spans="1:9" x14ac:dyDescent="0.25">
      <c r="A136" s="23" t="s">
        <v>62</v>
      </c>
      <c r="B136" s="23"/>
      <c r="C136" s="25">
        <v>42455</v>
      </c>
      <c r="D136" s="23" t="s">
        <v>63</v>
      </c>
      <c r="E136" s="23" t="s">
        <v>296</v>
      </c>
      <c r="F136" s="23"/>
      <c r="G136" s="24">
        <v>1251.3</v>
      </c>
      <c r="H136" s="24">
        <v>0</v>
      </c>
      <c r="I136" s="24">
        <f t="shared" si="4"/>
        <v>3804417.0299999989</v>
      </c>
    </row>
    <row r="137" spans="1:9" x14ac:dyDescent="0.25">
      <c r="A137" s="23" t="s">
        <v>62</v>
      </c>
      <c r="B137" s="23"/>
      <c r="C137" s="25">
        <v>42457</v>
      </c>
      <c r="D137" s="23" t="s">
        <v>63</v>
      </c>
      <c r="E137" s="23" t="s">
        <v>297</v>
      </c>
      <c r="F137" s="23"/>
      <c r="G137" s="24">
        <v>1876.27</v>
      </c>
      <c r="H137" s="24">
        <v>0</v>
      </c>
      <c r="I137" s="24">
        <f t="shared" si="4"/>
        <v>3806293.2999999989</v>
      </c>
    </row>
    <row r="138" spans="1:9" x14ac:dyDescent="0.25">
      <c r="A138" s="23" t="s">
        <v>62</v>
      </c>
      <c r="B138" s="23"/>
      <c r="C138" s="25">
        <v>42457</v>
      </c>
      <c r="D138" s="23" t="s">
        <v>63</v>
      </c>
      <c r="E138" s="23" t="s">
        <v>298</v>
      </c>
      <c r="F138" s="23"/>
      <c r="G138" s="24">
        <v>1054.6599999999999</v>
      </c>
      <c r="H138" s="24">
        <v>0</v>
      </c>
      <c r="I138" s="24">
        <f t="shared" si="4"/>
        <v>3807347.959999999</v>
      </c>
    </row>
    <row r="139" spans="1:9" x14ac:dyDescent="0.25">
      <c r="A139" s="23" t="s">
        <v>62</v>
      </c>
      <c r="B139" s="23"/>
      <c r="C139" s="25">
        <v>42457</v>
      </c>
      <c r="D139" s="23" t="s">
        <v>63</v>
      </c>
      <c r="E139" s="23" t="s">
        <v>299</v>
      </c>
      <c r="F139" s="23"/>
      <c r="G139" s="24">
        <v>1936.6</v>
      </c>
      <c r="H139" s="24">
        <v>0</v>
      </c>
      <c r="I139" s="24">
        <f t="shared" si="4"/>
        <v>3809284.5599999991</v>
      </c>
    </row>
    <row r="140" spans="1:9" x14ac:dyDescent="0.25">
      <c r="A140" s="23" t="s">
        <v>62</v>
      </c>
      <c r="B140" s="23"/>
      <c r="C140" s="25">
        <v>42458</v>
      </c>
      <c r="D140" s="23" t="s">
        <v>63</v>
      </c>
      <c r="E140" s="23" t="s">
        <v>300</v>
      </c>
      <c r="F140" s="23"/>
      <c r="G140" s="24">
        <v>196.63</v>
      </c>
      <c r="H140" s="24">
        <v>0</v>
      </c>
      <c r="I140" s="24">
        <f t="shared" si="4"/>
        <v>3809481.189999999</v>
      </c>
    </row>
    <row r="141" spans="1:9" x14ac:dyDescent="0.25">
      <c r="A141" s="23" t="s">
        <v>62</v>
      </c>
      <c r="B141" s="23"/>
      <c r="C141" s="25">
        <v>42458</v>
      </c>
      <c r="D141" s="23" t="s">
        <v>63</v>
      </c>
      <c r="E141" s="23" t="s">
        <v>301</v>
      </c>
      <c r="F141" s="23"/>
      <c r="G141" s="24">
        <v>16520</v>
      </c>
      <c r="H141" s="24">
        <v>0</v>
      </c>
      <c r="I141" s="24">
        <f t="shared" si="4"/>
        <v>3826001.189999999</v>
      </c>
    </row>
    <row r="142" spans="1:9" x14ac:dyDescent="0.25">
      <c r="A142" s="23" t="s">
        <v>62</v>
      </c>
      <c r="B142" s="23"/>
      <c r="C142" s="25">
        <v>42459</v>
      </c>
      <c r="D142" s="23" t="s">
        <v>63</v>
      </c>
      <c r="E142" s="23" t="s">
        <v>302</v>
      </c>
      <c r="F142" s="23"/>
      <c r="G142" s="24">
        <v>21450</v>
      </c>
      <c r="H142" s="24">
        <v>0</v>
      </c>
      <c r="I142" s="24">
        <f t="shared" si="4"/>
        <v>3847451.189999999</v>
      </c>
    </row>
    <row r="143" spans="1:9" x14ac:dyDescent="0.25">
      <c r="A143" s="23" t="s">
        <v>62</v>
      </c>
      <c r="B143" s="23"/>
      <c r="C143" s="25">
        <v>42459</v>
      </c>
      <c r="D143" s="23" t="s">
        <v>63</v>
      </c>
      <c r="E143" s="23" t="s">
        <v>303</v>
      </c>
      <c r="F143" s="23"/>
      <c r="G143" s="24">
        <v>4769.45</v>
      </c>
      <c r="H143" s="24">
        <v>0</v>
      </c>
      <c r="I143" s="24">
        <f t="shared" si="4"/>
        <v>3852220.6399999992</v>
      </c>
    </row>
    <row r="144" spans="1:9" x14ac:dyDescent="0.25">
      <c r="A144" s="23" t="s">
        <v>62</v>
      </c>
      <c r="B144" s="23"/>
      <c r="C144" s="25">
        <v>42460</v>
      </c>
      <c r="D144" s="23" t="s">
        <v>63</v>
      </c>
      <c r="E144" s="23" t="s">
        <v>304</v>
      </c>
      <c r="F144" s="23"/>
      <c r="G144" s="24">
        <v>130</v>
      </c>
      <c r="H144" s="24">
        <v>0</v>
      </c>
      <c r="I144" s="24">
        <f t="shared" si="4"/>
        <v>3852350.6399999992</v>
      </c>
    </row>
    <row r="145" spans="1:9" x14ac:dyDescent="0.25">
      <c r="A145" s="23" t="s">
        <v>62</v>
      </c>
      <c r="B145" s="23"/>
      <c r="C145" s="25">
        <v>42460</v>
      </c>
      <c r="D145" s="23" t="s">
        <v>63</v>
      </c>
      <c r="E145" s="23" t="s">
        <v>305</v>
      </c>
      <c r="F145" s="23"/>
      <c r="G145" s="24">
        <v>38888.19</v>
      </c>
      <c r="H145" s="24">
        <v>0</v>
      </c>
      <c r="I145" s="24">
        <f t="shared" si="4"/>
        <v>3891238.8299999991</v>
      </c>
    </row>
    <row r="146" spans="1:9" x14ac:dyDescent="0.25">
      <c r="A146" s="23" t="s">
        <v>62</v>
      </c>
      <c r="B146" s="23"/>
      <c r="C146" s="25">
        <v>42460</v>
      </c>
      <c r="D146" s="23" t="s">
        <v>63</v>
      </c>
      <c r="E146" s="23" t="s">
        <v>306</v>
      </c>
      <c r="F146" s="23"/>
      <c r="G146" s="24">
        <v>84745.77</v>
      </c>
      <c r="H146" s="24">
        <v>0</v>
      </c>
      <c r="I146" s="24">
        <f t="shared" si="4"/>
        <v>3975984.5999999992</v>
      </c>
    </row>
    <row r="147" spans="1:9" x14ac:dyDescent="0.25">
      <c r="A147" s="23" t="s">
        <v>62</v>
      </c>
      <c r="B147" s="23"/>
      <c r="C147" s="25">
        <v>42460</v>
      </c>
      <c r="D147" s="23" t="s">
        <v>63</v>
      </c>
      <c r="E147" s="23" t="s">
        <v>307</v>
      </c>
      <c r="F147" s="23"/>
      <c r="G147" s="24">
        <v>79.94</v>
      </c>
      <c r="H147" s="24">
        <v>0</v>
      </c>
      <c r="I147" s="24">
        <f t="shared" si="4"/>
        <v>3976064.5399999991</v>
      </c>
    </row>
    <row r="148" spans="1:9" x14ac:dyDescent="0.25">
      <c r="A148" s="23" t="s">
        <v>62</v>
      </c>
      <c r="B148" s="23"/>
      <c r="C148" s="25">
        <v>42460</v>
      </c>
      <c r="D148" s="23" t="s">
        <v>63</v>
      </c>
      <c r="E148" s="23" t="s">
        <v>308</v>
      </c>
      <c r="F148" s="23"/>
      <c r="G148" s="24">
        <v>85.83</v>
      </c>
      <c r="H148" s="24">
        <v>0</v>
      </c>
      <c r="I148" s="24">
        <f t="shared" si="4"/>
        <v>3976150.3699999992</v>
      </c>
    </row>
    <row r="149" spans="1:9" x14ac:dyDescent="0.25">
      <c r="A149" s="23" t="s">
        <v>62</v>
      </c>
      <c r="B149" s="23"/>
      <c r="C149" s="25">
        <v>42460</v>
      </c>
      <c r="D149" s="23" t="s">
        <v>63</v>
      </c>
      <c r="E149" s="23" t="s">
        <v>309</v>
      </c>
      <c r="F149" s="23"/>
      <c r="G149" s="24">
        <v>625.41999999999996</v>
      </c>
      <c r="H149" s="24">
        <v>0</v>
      </c>
      <c r="I149" s="24">
        <f t="shared" si="4"/>
        <v>3976775.7899999991</v>
      </c>
    </row>
    <row r="150" spans="1:9" x14ac:dyDescent="0.25">
      <c r="A150" s="23" t="s">
        <v>62</v>
      </c>
      <c r="B150" s="23"/>
      <c r="C150" s="25">
        <v>42460</v>
      </c>
      <c r="D150" s="23" t="s">
        <v>63</v>
      </c>
      <c r="E150" s="23" t="s">
        <v>310</v>
      </c>
      <c r="F150" s="23"/>
      <c r="G150" s="24">
        <v>510</v>
      </c>
      <c r="H150" s="24">
        <v>0</v>
      </c>
      <c r="I150" s="24">
        <f t="shared" si="4"/>
        <v>3977285.7899999991</v>
      </c>
    </row>
    <row r="151" spans="1:9" x14ac:dyDescent="0.25">
      <c r="A151" s="23" t="s">
        <v>62</v>
      </c>
      <c r="B151" s="23"/>
      <c r="C151" s="25">
        <v>42460</v>
      </c>
      <c r="D151" s="23" t="s">
        <v>63</v>
      </c>
      <c r="E151" s="23" t="s">
        <v>311</v>
      </c>
      <c r="F151" s="23"/>
      <c r="G151" s="24">
        <v>2500</v>
      </c>
      <c r="H151" s="24">
        <v>0</v>
      </c>
      <c r="I151" s="24">
        <f t="shared" si="4"/>
        <v>3979785.7899999991</v>
      </c>
    </row>
    <row r="152" spans="1:9" x14ac:dyDescent="0.25">
      <c r="A152" s="23" t="s">
        <v>62</v>
      </c>
      <c r="B152" s="23"/>
      <c r="C152" s="25">
        <v>42460</v>
      </c>
      <c r="D152" s="23" t="s">
        <v>63</v>
      </c>
      <c r="E152" s="23" t="s">
        <v>312</v>
      </c>
      <c r="F152" s="23"/>
      <c r="G152" s="24">
        <v>444</v>
      </c>
      <c r="H152" s="24">
        <v>0</v>
      </c>
      <c r="I152" s="24">
        <f t="shared" si="4"/>
        <v>3980229.7899999991</v>
      </c>
    </row>
    <row r="153" spans="1:9" x14ac:dyDescent="0.25">
      <c r="A153" s="23" t="s">
        <v>62</v>
      </c>
      <c r="B153" s="23"/>
      <c r="C153" s="25">
        <v>42460</v>
      </c>
      <c r="D153" s="23" t="s">
        <v>63</v>
      </c>
      <c r="E153" s="23" t="s">
        <v>313</v>
      </c>
      <c r="F153" s="23"/>
      <c r="G153" s="24">
        <v>33703.68</v>
      </c>
      <c r="H153" s="24">
        <v>0</v>
      </c>
      <c r="I153" s="24">
        <f t="shared" si="4"/>
        <v>4013933.4699999993</v>
      </c>
    </row>
    <row r="154" spans="1:9" x14ac:dyDescent="0.25">
      <c r="A154" s="23" t="s">
        <v>62</v>
      </c>
      <c r="B154" s="23"/>
      <c r="C154" s="25">
        <v>42460</v>
      </c>
      <c r="D154" s="23" t="s">
        <v>63</v>
      </c>
      <c r="E154" s="23" t="s">
        <v>313</v>
      </c>
      <c r="F154" s="23"/>
      <c r="G154" s="24">
        <v>7611.52</v>
      </c>
      <c r="H154" s="24">
        <v>0</v>
      </c>
      <c r="I154" s="24">
        <f t="shared" si="4"/>
        <v>4021544.9899999993</v>
      </c>
    </row>
    <row r="155" spans="1:9" x14ac:dyDescent="0.25">
      <c r="A155" s="23" t="s">
        <v>62</v>
      </c>
      <c r="B155" s="23"/>
      <c r="C155" s="25">
        <v>42460</v>
      </c>
      <c r="D155" s="23" t="s">
        <v>63</v>
      </c>
      <c r="E155" s="23" t="s">
        <v>313</v>
      </c>
      <c r="F155" s="23"/>
      <c r="G155" s="24">
        <v>640.75</v>
      </c>
      <c r="H155" s="24">
        <v>0</v>
      </c>
      <c r="I155" s="24">
        <f t="shared" si="4"/>
        <v>4022185.7399999993</v>
      </c>
    </row>
    <row r="156" spans="1:9" x14ac:dyDescent="0.25">
      <c r="A156" s="23" t="s">
        <v>62</v>
      </c>
      <c r="B156" s="23"/>
      <c r="C156" s="34">
        <v>42460</v>
      </c>
      <c r="D156" s="23" t="s">
        <v>63</v>
      </c>
      <c r="E156" s="23" t="s">
        <v>313</v>
      </c>
      <c r="F156" s="23"/>
      <c r="G156" s="24">
        <v>375.64</v>
      </c>
      <c r="H156" s="24">
        <v>0</v>
      </c>
      <c r="I156" s="36">
        <f t="shared" si="4"/>
        <v>4022561.3799999994</v>
      </c>
    </row>
    <row r="157" spans="1:9" x14ac:dyDescent="0.25">
      <c r="A157" s="38" t="s">
        <v>52</v>
      </c>
      <c r="B157" s="38"/>
      <c r="C157" s="38" t="s">
        <v>55</v>
      </c>
      <c r="D157" s="38" t="s">
        <v>56</v>
      </c>
      <c r="E157" s="38" t="s">
        <v>57</v>
      </c>
      <c r="F157" s="38"/>
      <c r="G157" s="39" t="s">
        <v>59</v>
      </c>
      <c r="H157" s="39" t="s">
        <v>60</v>
      </c>
      <c r="I157" s="39" t="s">
        <v>61</v>
      </c>
    </row>
    <row r="158" spans="1:9" x14ac:dyDescent="0.25">
      <c r="A158" s="23" t="s">
        <v>340</v>
      </c>
      <c r="B158" s="23"/>
      <c r="C158" s="25">
        <v>42374</v>
      </c>
      <c r="D158" s="23" t="s">
        <v>63</v>
      </c>
      <c r="E158" s="23" t="s">
        <v>341</v>
      </c>
      <c r="F158" s="23"/>
      <c r="G158" s="24">
        <v>445.54</v>
      </c>
      <c r="H158" s="24">
        <v>0</v>
      </c>
      <c r="I158" s="24">
        <f>G158-H158</f>
        <v>445.54</v>
      </c>
    </row>
    <row r="159" spans="1:9" x14ac:dyDescent="0.25">
      <c r="A159" s="23" t="s">
        <v>340</v>
      </c>
      <c r="B159" s="23"/>
      <c r="C159" s="25">
        <v>42374</v>
      </c>
      <c r="D159" s="23" t="s">
        <v>63</v>
      </c>
      <c r="E159" s="23" t="s">
        <v>342</v>
      </c>
      <c r="F159" s="23"/>
      <c r="G159" s="24">
        <v>13115.66</v>
      </c>
      <c r="H159" s="24">
        <v>0</v>
      </c>
      <c r="I159" s="24">
        <f>I158+G159-H159</f>
        <v>13561.2</v>
      </c>
    </row>
    <row r="160" spans="1:9" x14ac:dyDescent="0.25">
      <c r="A160" s="23" t="s">
        <v>365</v>
      </c>
      <c r="B160" s="23"/>
      <c r="C160" s="25">
        <v>42381</v>
      </c>
      <c r="D160" s="23" t="s">
        <v>63</v>
      </c>
      <c r="E160" s="23" t="s">
        <v>366</v>
      </c>
      <c r="F160" s="23"/>
      <c r="G160" s="24">
        <v>150</v>
      </c>
      <c r="H160" s="24">
        <v>0</v>
      </c>
      <c r="I160" s="24">
        <f t="shared" ref="I160:I198" si="5">I159+G160-H160</f>
        <v>13711.2</v>
      </c>
    </row>
    <row r="161" spans="1:9" x14ac:dyDescent="0.25">
      <c r="A161" s="23" t="s">
        <v>324</v>
      </c>
      <c r="B161" s="23"/>
      <c r="C161" s="25">
        <v>42383</v>
      </c>
      <c r="D161" s="23" t="s">
        <v>63</v>
      </c>
      <c r="E161" s="23" t="s">
        <v>325</v>
      </c>
      <c r="F161" s="23"/>
      <c r="G161" s="24">
        <v>5730.84</v>
      </c>
      <c r="H161" s="24">
        <v>0</v>
      </c>
      <c r="I161" s="24">
        <f t="shared" si="5"/>
        <v>19442.04</v>
      </c>
    </row>
    <row r="162" spans="1:9" x14ac:dyDescent="0.25">
      <c r="A162" s="23" t="s">
        <v>314</v>
      </c>
      <c r="B162" s="23"/>
      <c r="C162" s="25">
        <v>42394</v>
      </c>
      <c r="D162" s="23" t="s">
        <v>63</v>
      </c>
      <c r="E162" s="23" t="s">
        <v>315</v>
      </c>
      <c r="F162" s="23"/>
      <c r="G162" s="24">
        <v>278380.2</v>
      </c>
      <c r="H162" s="24">
        <v>0</v>
      </c>
      <c r="I162" s="24">
        <f t="shared" si="5"/>
        <v>297822.24</v>
      </c>
    </row>
    <row r="163" spans="1:9" x14ac:dyDescent="0.25">
      <c r="A163" s="23" t="s">
        <v>335</v>
      </c>
      <c r="B163" s="23"/>
      <c r="C163" s="25">
        <v>42395</v>
      </c>
      <c r="D163" s="23" t="s">
        <v>63</v>
      </c>
      <c r="E163" s="23" t="s">
        <v>336</v>
      </c>
      <c r="F163" s="23"/>
      <c r="G163" s="24">
        <v>84841.919999999998</v>
      </c>
      <c r="H163" s="24">
        <v>0</v>
      </c>
      <c r="I163" s="24">
        <f t="shared" si="5"/>
        <v>382664.16</v>
      </c>
    </row>
    <row r="164" spans="1:9" x14ac:dyDescent="0.25">
      <c r="A164" s="23" t="s">
        <v>349</v>
      </c>
      <c r="B164" s="23"/>
      <c r="C164" s="25">
        <v>42395</v>
      </c>
      <c r="D164" s="23" t="s">
        <v>63</v>
      </c>
      <c r="E164" s="23" t="s">
        <v>350</v>
      </c>
      <c r="F164" s="23"/>
      <c r="G164" s="24">
        <v>2277.23</v>
      </c>
      <c r="H164" s="24">
        <v>0</v>
      </c>
      <c r="I164" s="24">
        <f t="shared" si="5"/>
        <v>384941.38999999996</v>
      </c>
    </row>
    <row r="165" spans="1:9" x14ac:dyDescent="0.25">
      <c r="A165" s="23" t="s">
        <v>349</v>
      </c>
      <c r="B165" s="23"/>
      <c r="C165" s="25">
        <v>42395</v>
      </c>
      <c r="D165" s="23" t="s">
        <v>63</v>
      </c>
      <c r="E165" s="23" t="s">
        <v>351</v>
      </c>
      <c r="F165" s="23"/>
      <c r="G165" s="24">
        <v>4429.75</v>
      </c>
      <c r="H165" s="24">
        <v>0</v>
      </c>
      <c r="I165" s="24">
        <f t="shared" si="5"/>
        <v>389371.13999999996</v>
      </c>
    </row>
    <row r="166" spans="1:9" x14ac:dyDescent="0.25">
      <c r="A166" s="23" t="s">
        <v>349</v>
      </c>
      <c r="B166" s="23"/>
      <c r="C166" s="25">
        <v>42395</v>
      </c>
      <c r="D166" s="23" t="s">
        <v>63</v>
      </c>
      <c r="E166" s="23" t="s">
        <v>352</v>
      </c>
      <c r="F166" s="23"/>
      <c r="G166" s="24">
        <v>26110.080000000002</v>
      </c>
      <c r="H166" s="24">
        <v>0</v>
      </c>
      <c r="I166" s="24">
        <f t="shared" si="5"/>
        <v>415481.22</v>
      </c>
    </row>
    <row r="167" spans="1:9" x14ac:dyDescent="0.25">
      <c r="A167" s="23" t="s">
        <v>360</v>
      </c>
      <c r="B167" s="23"/>
      <c r="C167" s="25">
        <v>42395</v>
      </c>
      <c r="D167" s="23" t="s">
        <v>63</v>
      </c>
      <c r="E167" s="23" t="s">
        <v>361</v>
      </c>
      <c r="F167" s="23"/>
      <c r="G167" s="24">
        <v>3418.84</v>
      </c>
      <c r="H167" s="24">
        <v>0</v>
      </c>
      <c r="I167" s="24">
        <f t="shared" si="5"/>
        <v>418900.06</v>
      </c>
    </row>
    <row r="168" spans="1:9" x14ac:dyDescent="0.25">
      <c r="A168" s="23" t="s">
        <v>360</v>
      </c>
      <c r="B168" s="23"/>
      <c r="C168" s="25">
        <v>42395</v>
      </c>
      <c r="D168" s="23" t="s">
        <v>63</v>
      </c>
      <c r="E168" s="23" t="s">
        <v>362</v>
      </c>
      <c r="F168" s="23"/>
      <c r="G168" s="24">
        <v>19509.72</v>
      </c>
      <c r="H168" s="24">
        <v>0</v>
      </c>
      <c r="I168" s="24">
        <f t="shared" si="5"/>
        <v>438409.78</v>
      </c>
    </row>
    <row r="169" spans="1:9" x14ac:dyDescent="0.25">
      <c r="A169" s="23" t="s">
        <v>314</v>
      </c>
      <c r="B169" s="23"/>
      <c r="C169" s="25">
        <v>42398</v>
      </c>
      <c r="D169" s="23" t="s">
        <v>63</v>
      </c>
      <c r="E169" s="23" t="s">
        <v>316</v>
      </c>
      <c r="F169" s="23"/>
      <c r="G169" s="24">
        <v>58652.28</v>
      </c>
      <c r="H169" s="24">
        <v>0</v>
      </c>
      <c r="I169" s="24">
        <f t="shared" si="5"/>
        <v>497062.06000000006</v>
      </c>
    </row>
    <row r="170" spans="1:9" x14ac:dyDescent="0.25">
      <c r="A170" s="23" t="s">
        <v>319</v>
      </c>
      <c r="B170" s="23"/>
      <c r="C170" s="25">
        <v>42398</v>
      </c>
      <c r="D170" s="23" t="s">
        <v>63</v>
      </c>
      <c r="E170" s="23" t="s">
        <v>320</v>
      </c>
      <c r="F170" s="23"/>
      <c r="G170" s="24">
        <v>134787.85</v>
      </c>
      <c r="H170" s="24">
        <v>0</v>
      </c>
      <c r="I170" s="24">
        <f t="shared" si="5"/>
        <v>631849.91</v>
      </c>
    </row>
    <row r="171" spans="1:9" x14ac:dyDescent="0.25">
      <c r="A171" s="23" t="s">
        <v>324</v>
      </c>
      <c r="B171" s="23"/>
      <c r="C171" s="25">
        <v>42398</v>
      </c>
      <c r="D171" s="23" t="s">
        <v>63</v>
      </c>
      <c r="E171" s="23" t="s">
        <v>326</v>
      </c>
      <c r="F171" s="23"/>
      <c r="G171" s="24">
        <v>39136.870000000003</v>
      </c>
      <c r="H171" s="24">
        <v>0</v>
      </c>
      <c r="I171" s="24">
        <f t="shared" si="5"/>
        <v>670986.78</v>
      </c>
    </row>
    <row r="172" spans="1:9" x14ac:dyDescent="0.25">
      <c r="A172" s="23" t="s">
        <v>335</v>
      </c>
      <c r="B172" s="23"/>
      <c r="C172" s="25">
        <v>42398</v>
      </c>
      <c r="D172" s="23" t="s">
        <v>63</v>
      </c>
      <c r="E172" s="23" t="s">
        <v>337</v>
      </c>
      <c r="F172" s="23"/>
      <c r="G172" s="24">
        <v>15064.18</v>
      </c>
      <c r="H172" s="24">
        <v>0</v>
      </c>
      <c r="I172" s="24">
        <f t="shared" si="5"/>
        <v>686050.96000000008</v>
      </c>
    </row>
    <row r="173" spans="1:9" x14ac:dyDescent="0.25">
      <c r="A173" s="23" t="s">
        <v>319</v>
      </c>
      <c r="B173" s="23"/>
      <c r="C173" s="25">
        <v>42403</v>
      </c>
      <c r="D173" s="23" t="s">
        <v>63</v>
      </c>
      <c r="E173" s="23" t="s">
        <v>321</v>
      </c>
      <c r="F173" s="23"/>
      <c r="G173" s="24">
        <v>1337.21</v>
      </c>
      <c r="H173" s="24">
        <v>0</v>
      </c>
      <c r="I173" s="24">
        <f t="shared" si="5"/>
        <v>687388.17</v>
      </c>
    </row>
    <row r="174" spans="1:9" x14ac:dyDescent="0.25">
      <c r="A174" s="23" t="s">
        <v>340</v>
      </c>
      <c r="B174" s="23"/>
      <c r="C174" s="25">
        <v>42405</v>
      </c>
      <c r="D174" s="23" t="s">
        <v>63</v>
      </c>
      <c r="E174" s="23" t="s">
        <v>343</v>
      </c>
      <c r="F174" s="23"/>
      <c r="G174" s="24">
        <v>1987.55</v>
      </c>
      <c r="H174" s="24">
        <v>0</v>
      </c>
      <c r="I174" s="24">
        <f t="shared" si="5"/>
        <v>689375.72000000009</v>
      </c>
    </row>
    <row r="175" spans="1:9" x14ac:dyDescent="0.25">
      <c r="A175" s="23" t="s">
        <v>349</v>
      </c>
      <c r="B175" s="23"/>
      <c r="C175" s="25">
        <v>42405</v>
      </c>
      <c r="D175" s="23" t="s">
        <v>63</v>
      </c>
      <c r="E175" s="23" t="s">
        <v>353</v>
      </c>
      <c r="F175" s="23"/>
      <c r="G175" s="24">
        <v>4990.16</v>
      </c>
      <c r="H175" s="24">
        <v>0</v>
      </c>
      <c r="I175" s="24">
        <f t="shared" si="5"/>
        <v>694365.88000000012</v>
      </c>
    </row>
    <row r="176" spans="1:9" x14ac:dyDescent="0.25">
      <c r="A176" s="23" t="s">
        <v>360</v>
      </c>
      <c r="B176" s="23"/>
      <c r="C176" s="25">
        <v>42405</v>
      </c>
      <c r="D176" s="23" t="s">
        <v>63</v>
      </c>
      <c r="E176" s="23" t="s">
        <v>363</v>
      </c>
      <c r="F176" s="23"/>
      <c r="G176" s="24">
        <v>3707.98</v>
      </c>
      <c r="H176" s="24">
        <v>0</v>
      </c>
      <c r="I176" s="24">
        <f t="shared" si="5"/>
        <v>698073.8600000001</v>
      </c>
    </row>
    <row r="177" spans="1:9" x14ac:dyDescent="0.25">
      <c r="A177" s="23" t="s">
        <v>314</v>
      </c>
      <c r="B177" s="23"/>
      <c r="C177" s="25">
        <v>42415</v>
      </c>
      <c r="D177" s="23" t="s">
        <v>63</v>
      </c>
      <c r="E177" s="23" t="s">
        <v>317</v>
      </c>
      <c r="F177" s="23"/>
      <c r="G177" s="24">
        <v>58652.28</v>
      </c>
      <c r="H177" s="24">
        <v>0</v>
      </c>
      <c r="I177" s="24">
        <f t="shared" si="5"/>
        <v>756726.14000000013</v>
      </c>
    </row>
    <row r="178" spans="1:9" x14ac:dyDescent="0.25">
      <c r="A178" s="23" t="s">
        <v>319</v>
      </c>
      <c r="B178" s="23"/>
      <c r="C178" s="25">
        <v>42419</v>
      </c>
      <c r="D178" s="23" t="s">
        <v>63</v>
      </c>
      <c r="E178" s="23" t="s">
        <v>322</v>
      </c>
      <c r="F178" s="23"/>
      <c r="G178" s="24">
        <v>11480.81</v>
      </c>
      <c r="H178" s="24">
        <v>0</v>
      </c>
      <c r="I178" s="24">
        <f t="shared" si="5"/>
        <v>768206.95000000019</v>
      </c>
    </row>
    <row r="179" spans="1:9" x14ac:dyDescent="0.25">
      <c r="A179" s="23" t="s">
        <v>329</v>
      </c>
      <c r="B179" s="23"/>
      <c r="C179" s="25">
        <v>42426</v>
      </c>
      <c r="D179" s="23" t="s">
        <v>63</v>
      </c>
      <c r="E179" s="23" t="s">
        <v>330</v>
      </c>
      <c r="F179" s="23"/>
      <c r="G179" s="24">
        <v>23250.240000000002</v>
      </c>
      <c r="H179" s="24">
        <v>0</v>
      </c>
      <c r="I179" s="24">
        <f t="shared" si="5"/>
        <v>791457.19000000018</v>
      </c>
    </row>
    <row r="180" spans="1:9" x14ac:dyDescent="0.25">
      <c r="A180" s="23" t="s">
        <v>329</v>
      </c>
      <c r="B180" s="23"/>
      <c r="C180" s="25">
        <v>42426</v>
      </c>
      <c r="D180" s="23" t="s">
        <v>63</v>
      </c>
      <c r="E180" s="23" t="s">
        <v>331</v>
      </c>
      <c r="F180" s="23"/>
      <c r="G180" s="24">
        <v>63153.18</v>
      </c>
      <c r="H180" s="24">
        <v>0</v>
      </c>
      <c r="I180" s="24">
        <f t="shared" si="5"/>
        <v>854610.37000000023</v>
      </c>
    </row>
    <row r="181" spans="1:9" x14ac:dyDescent="0.25">
      <c r="A181" s="23" t="s">
        <v>324</v>
      </c>
      <c r="B181" s="23"/>
      <c r="C181" s="25">
        <v>42429</v>
      </c>
      <c r="D181" s="23" t="s">
        <v>63</v>
      </c>
      <c r="E181" s="23" t="s">
        <v>327</v>
      </c>
      <c r="F181" s="23"/>
      <c r="G181" s="24">
        <v>38916.36</v>
      </c>
      <c r="H181" s="24">
        <v>0</v>
      </c>
      <c r="I181" s="24">
        <f t="shared" si="5"/>
        <v>893526.73000000021</v>
      </c>
    </row>
    <row r="182" spans="1:9" x14ac:dyDescent="0.25">
      <c r="A182" s="23" t="s">
        <v>335</v>
      </c>
      <c r="B182" s="23"/>
      <c r="C182" s="25">
        <v>42429</v>
      </c>
      <c r="D182" s="23" t="s">
        <v>63</v>
      </c>
      <c r="E182" s="23" t="s">
        <v>338</v>
      </c>
      <c r="F182" s="23"/>
      <c r="G182" s="24">
        <v>14979.3</v>
      </c>
      <c r="H182" s="24">
        <v>0</v>
      </c>
      <c r="I182" s="24">
        <f t="shared" si="5"/>
        <v>908506.03000000026</v>
      </c>
    </row>
    <row r="183" spans="1:9" x14ac:dyDescent="0.25">
      <c r="A183" s="23" t="s">
        <v>340</v>
      </c>
      <c r="B183" s="23"/>
      <c r="C183" s="25">
        <v>42433</v>
      </c>
      <c r="D183" s="23" t="s">
        <v>63</v>
      </c>
      <c r="E183" s="23" t="s">
        <v>344</v>
      </c>
      <c r="F183" s="23"/>
      <c r="G183" s="24">
        <v>1987.55</v>
      </c>
      <c r="H183" s="24">
        <v>0</v>
      </c>
      <c r="I183" s="24">
        <f t="shared" si="5"/>
        <v>910493.58000000031</v>
      </c>
    </row>
    <row r="184" spans="1:9" x14ac:dyDescent="0.25">
      <c r="A184" s="23" t="s">
        <v>349</v>
      </c>
      <c r="B184" s="23"/>
      <c r="C184" s="25">
        <v>42433</v>
      </c>
      <c r="D184" s="23" t="s">
        <v>63</v>
      </c>
      <c r="E184" s="23" t="s">
        <v>354</v>
      </c>
      <c r="F184" s="23"/>
      <c r="G184" s="24">
        <v>4380.5</v>
      </c>
      <c r="H184" s="24">
        <v>0</v>
      </c>
      <c r="I184" s="24">
        <f t="shared" si="5"/>
        <v>914874.08000000031</v>
      </c>
    </row>
    <row r="185" spans="1:9" x14ac:dyDescent="0.25">
      <c r="A185" s="23" t="s">
        <v>360</v>
      </c>
      <c r="B185" s="23"/>
      <c r="C185" s="25">
        <v>42433</v>
      </c>
      <c r="D185" s="23" t="s">
        <v>63</v>
      </c>
      <c r="E185" s="23" t="s">
        <v>364</v>
      </c>
      <c r="F185" s="23"/>
      <c r="G185" s="24">
        <v>3247.08</v>
      </c>
      <c r="H185" s="24">
        <v>0</v>
      </c>
      <c r="I185" s="24">
        <f t="shared" si="5"/>
        <v>918121.16000000027</v>
      </c>
    </row>
    <row r="186" spans="1:9" x14ac:dyDescent="0.25">
      <c r="A186" s="23" t="s">
        <v>355</v>
      </c>
      <c r="B186" s="23"/>
      <c r="C186" s="25">
        <v>42438</v>
      </c>
      <c r="D186" s="23" t="s">
        <v>63</v>
      </c>
      <c r="E186" s="23" t="s">
        <v>356</v>
      </c>
      <c r="F186" s="23"/>
      <c r="G186" s="24">
        <v>29728.29</v>
      </c>
      <c r="H186" s="24">
        <v>0</v>
      </c>
      <c r="I186" s="24">
        <f t="shared" si="5"/>
        <v>947849.4500000003</v>
      </c>
    </row>
    <row r="187" spans="1:9" x14ac:dyDescent="0.25">
      <c r="A187" s="23" t="s">
        <v>355</v>
      </c>
      <c r="B187" s="23"/>
      <c r="C187" s="25">
        <v>42438</v>
      </c>
      <c r="D187" s="23" t="s">
        <v>63</v>
      </c>
      <c r="E187" s="23" t="s">
        <v>357</v>
      </c>
      <c r="F187" s="23"/>
      <c r="G187" s="24">
        <v>650.12</v>
      </c>
      <c r="H187" s="24">
        <v>0</v>
      </c>
      <c r="I187" s="24">
        <f t="shared" si="5"/>
        <v>948499.5700000003</v>
      </c>
    </row>
    <row r="188" spans="1:9" x14ac:dyDescent="0.25">
      <c r="A188" s="23" t="s">
        <v>355</v>
      </c>
      <c r="B188" s="23"/>
      <c r="C188" s="25">
        <v>42438</v>
      </c>
      <c r="D188" s="23" t="s">
        <v>63</v>
      </c>
      <c r="E188" s="23" t="s">
        <v>358</v>
      </c>
      <c r="F188" s="23"/>
      <c r="G188" s="24">
        <v>650.12</v>
      </c>
      <c r="H188" s="24">
        <v>0</v>
      </c>
      <c r="I188" s="24">
        <f t="shared" si="5"/>
        <v>949149.69000000029</v>
      </c>
    </row>
    <row r="189" spans="1:9" x14ac:dyDescent="0.25">
      <c r="A189" s="23" t="s">
        <v>355</v>
      </c>
      <c r="B189" s="23"/>
      <c r="C189" s="25">
        <v>42438</v>
      </c>
      <c r="D189" s="23" t="s">
        <v>63</v>
      </c>
      <c r="E189" s="23" t="s">
        <v>359</v>
      </c>
      <c r="F189" s="23"/>
      <c r="G189" s="24">
        <v>4876.16</v>
      </c>
      <c r="H189" s="24">
        <v>0</v>
      </c>
      <c r="I189" s="24">
        <f t="shared" si="5"/>
        <v>954025.85000000033</v>
      </c>
    </row>
    <row r="190" spans="1:9" x14ac:dyDescent="0.25">
      <c r="A190" s="23" t="s">
        <v>314</v>
      </c>
      <c r="B190" s="23"/>
      <c r="C190" s="25">
        <v>42443</v>
      </c>
      <c r="D190" s="23" t="s">
        <v>63</v>
      </c>
      <c r="E190" s="23" t="s">
        <v>318</v>
      </c>
      <c r="F190" s="23"/>
      <c r="G190" s="24">
        <v>58652.28</v>
      </c>
      <c r="H190" s="24">
        <v>0</v>
      </c>
      <c r="I190" s="24">
        <f t="shared" si="5"/>
        <v>1012678.1300000004</v>
      </c>
    </row>
    <row r="191" spans="1:9" x14ac:dyDescent="0.25">
      <c r="A191" s="23" t="s">
        <v>345</v>
      </c>
      <c r="B191" s="23"/>
      <c r="C191" s="25">
        <v>42444</v>
      </c>
      <c r="D191" s="23" t="s">
        <v>63</v>
      </c>
      <c r="E191" s="23" t="s">
        <v>346</v>
      </c>
      <c r="F191" s="23"/>
      <c r="G191" s="24">
        <v>445.54</v>
      </c>
      <c r="H191" s="24">
        <v>0</v>
      </c>
      <c r="I191" s="24">
        <f t="shared" si="5"/>
        <v>1013123.6700000004</v>
      </c>
    </row>
    <row r="192" spans="1:9" x14ac:dyDescent="0.25">
      <c r="A192" s="23" t="s">
        <v>345</v>
      </c>
      <c r="B192" s="23"/>
      <c r="C192" s="25">
        <v>42444</v>
      </c>
      <c r="D192" s="23" t="s">
        <v>63</v>
      </c>
      <c r="E192" s="23" t="s">
        <v>347</v>
      </c>
      <c r="F192" s="23"/>
      <c r="G192" s="24">
        <v>9285.1299999999992</v>
      </c>
      <c r="H192" s="24">
        <v>0</v>
      </c>
      <c r="I192" s="24">
        <f t="shared" si="5"/>
        <v>1022408.8000000004</v>
      </c>
    </row>
    <row r="193" spans="1:9" x14ac:dyDescent="0.25">
      <c r="A193" s="23" t="s">
        <v>319</v>
      </c>
      <c r="B193" s="23"/>
      <c r="C193" s="25">
        <v>42450</v>
      </c>
      <c r="D193" s="23" t="s">
        <v>63</v>
      </c>
      <c r="E193" s="23" t="s">
        <v>323</v>
      </c>
      <c r="F193" s="23"/>
      <c r="G193" s="24">
        <v>965.85</v>
      </c>
      <c r="H193" s="24">
        <v>0</v>
      </c>
      <c r="I193" s="24">
        <f t="shared" si="5"/>
        <v>1023374.6500000004</v>
      </c>
    </row>
    <row r="194" spans="1:9" x14ac:dyDescent="0.25">
      <c r="A194" s="23" t="s">
        <v>329</v>
      </c>
      <c r="B194" s="23"/>
      <c r="C194" s="25">
        <v>42450</v>
      </c>
      <c r="D194" s="23" t="s">
        <v>63</v>
      </c>
      <c r="E194" s="23" t="s">
        <v>332</v>
      </c>
      <c r="F194" s="23"/>
      <c r="G194" s="24">
        <v>61953.97</v>
      </c>
      <c r="H194" s="24">
        <v>0</v>
      </c>
      <c r="I194" s="24">
        <f t="shared" si="5"/>
        <v>1085328.6200000003</v>
      </c>
    </row>
    <row r="195" spans="1:9" x14ac:dyDescent="0.25">
      <c r="A195" s="23" t="s">
        <v>345</v>
      </c>
      <c r="B195" s="23"/>
      <c r="C195" s="25">
        <v>42454</v>
      </c>
      <c r="D195" s="23" t="s">
        <v>63</v>
      </c>
      <c r="E195" s="23" t="s">
        <v>348</v>
      </c>
      <c r="F195" s="23"/>
      <c r="G195" s="24">
        <v>1428.34</v>
      </c>
      <c r="H195" s="24">
        <v>0</v>
      </c>
      <c r="I195" s="24">
        <f t="shared" si="5"/>
        <v>1086756.9600000004</v>
      </c>
    </row>
    <row r="196" spans="1:9" x14ac:dyDescent="0.25">
      <c r="A196" s="23" t="s">
        <v>333</v>
      </c>
      <c r="B196" s="23"/>
      <c r="C196" s="25">
        <v>42458</v>
      </c>
      <c r="D196" s="23" t="s">
        <v>63</v>
      </c>
      <c r="E196" s="23" t="s">
        <v>334</v>
      </c>
      <c r="F196" s="23"/>
      <c r="G196" s="24">
        <v>115275.6</v>
      </c>
      <c r="H196" s="24">
        <v>0</v>
      </c>
      <c r="I196" s="24">
        <f t="shared" si="5"/>
        <v>1202032.5600000005</v>
      </c>
    </row>
    <row r="197" spans="1:9" x14ac:dyDescent="0.25">
      <c r="A197" s="23" t="s">
        <v>324</v>
      </c>
      <c r="B197" s="23"/>
      <c r="C197" s="25">
        <v>42459</v>
      </c>
      <c r="D197" s="23" t="s">
        <v>63</v>
      </c>
      <c r="E197" s="23" t="s">
        <v>328</v>
      </c>
      <c r="F197" s="23"/>
      <c r="G197" s="24">
        <v>38697.050000000003</v>
      </c>
      <c r="H197" s="24">
        <v>0</v>
      </c>
      <c r="I197" s="24">
        <f t="shared" si="5"/>
        <v>1240729.6100000006</v>
      </c>
    </row>
    <row r="198" spans="1:9" x14ac:dyDescent="0.25">
      <c r="A198" s="23" t="s">
        <v>335</v>
      </c>
      <c r="B198" s="23"/>
      <c r="C198" s="25">
        <v>42460</v>
      </c>
      <c r="D198" s="23" t="s">
        <v>63</v>
      </c>
      <c r="E198" s="23" t="s">
        <v>339</v>
      </c>
      <c r="F198" s="23"/>
      <c r="G198" s="24">
        <v>14879.59</v>
      </c>
      <c r="H198" s="24">
        <v>0</v>
      </c>
      <c r="I198" s="36">
        <f t="shared" si="5"/>
        <v>1255609.2000000007</v>
      </c>
    </row>
    <row r="199" spans="1:9" x14ac:dyDescent="0.25">
      <c r="F199" s="37" t="s">
        <v>585</v>
      </c>
      <c r="G199" s="36"/>
      <c r="H199" s="36"/>
      <c r="I199" s="36">
        <f>SUM(I156+I198)</f>
        <v>5278170.58</v>
      </c>
    </row>
  </sheetData>
  <sortState ref="A158:I198">
    <sortCondition ref="C158:C198"/>
    <sortCondition ref="A158:A198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3"/>
  <sheetViews>
    <sheetView workbookViewId="0">
      <selection sqref="A1:XFD1048576"/>
    </sheetView>
  </sheetViews>
  <sheetFormatPr defaultColWidth="13.42578125" defaultRowHeight="15" x14ac:dyDescent="0.25"/>
  <cols>
    <col min="7" max="10" width="13.42578125" style="24"/>
  </cols>
  <sheetData>
    <row r="1" spans="1:10" s="40" customFormat="1" x14ac:dyDescent="0.25">
      <c r="A1" s="38" t="s">
        <v>51</v>
      </c>
      <c r="G1" s="39"/>
      <c r="H1" s="39"/>
      <c r="I1" s="39"/>
      <c r="J1" s="39"/>
    </row>
    <row r="2" spans="1:10" s="40" customFormat="1" x14ac:dyDescent="0.25">
      <c r="A2" s="38" t="s">
        <v>52</v>
      </c>
      <c r="B2" s="38"/>
      <c r="C2" s="38" t="s">
        <v>55</v>
      </c>
      <c r="D2" s="38" t="s">
        <v>56</v>
      </c>
      <c r="E2" s="38" t="s">
        <v>57</v>
      </c>
      <c r="F2" s="38" t="s">
        <v>58</v>
      </c>
      <c r="G2" s="39" t="s">
        <v>59</v>
      </c>
      <c r="H2" s="39" t="s">
        <v>60</v>
      </c>
      <c r="I2" s="39" t="s">
        <v>61</v>
      </c>
      <c r="J2" s="39"/>
    </row>
    <row r="3" spans="1:10" x14ac:dyDescent="0.25">
      <c r="A3" s="23" t="s">
        <v>62</v>
      </c>
      <c r="B3" s="23"/>
      <c r="C3" s="25">
        <v>42461</v>
      </c>
      <c r="D3" s="23"/>
      <c r="E3" s="23"/>
      <c r="F3" s="23"/>
      <c r="G3" s="24">
        <v>4022561.38</v>
      </c>
      <c r="H3" s="24">
        <v>0</v>
      </c>
      <c r="I3" s="36">
        <f>G3-H3</f>
        <v>4022561.38</v>
      </c>
    </row>
    <row r="4" spans="1:10" x14ac:dyDescent="0.25">
      <c r="A4" s="23" t="s">
        <v>62</v>
      </c>
      <c r="B4" s="23"/>
      <c r="C4" s="25">
        <v>42461</v>
      </c>
      <c r="D4" s="23" t="s">
        <v>63</v>
      </c>
      <c r="E4" s="23" t="s">
        <v>374</v>
      </c>
      <c r="F4" s="23"/>
      <c r="G4" s="24">
        <v>380</v>
      </c>
      <c r="H4" s="24">
        <v>0</v>
      </c>
      <c r="I4" s="24">
        <f>I3+G4-H4</f>
        <v>4022941.38</v>
      </c>
    </row>
    <row r="5" spans="1:10" x14ac:dyDescent="0.25">
      <c r="A5" s="23" t="s">
        <v>62</v>
      </c>
      <c r="B5" s="23"/>
      <c r="C5" s="25">
        <v>42461</v>
      </c>
      <c r="D5" s="23" t="s">
        <v>63</v>
      </c>
      <c r="E5" s="23" t="s">
        <v>375</v>
      </c>
      <c r="F5" s="23"/>
      <c r="G5" s="24">
        <v>458</v>
      </c>
      <c r="H5" s="24">
        <v>0</v>
      </c>
      <c r="I5" s="24">
        <f t="shared" ref="I5:I68" si="0">I4+G5-H5</f>
        <v>4023399.38</v>
      </c>
    </row>
    <row r="6" spans="1:10" x14ac:dyDescent="0.25">
      <c r="A6" s="23" t="s">
        <v>62</v>
      </c>
      <c r="B6" s="23"/>
      <c r="C6" s="25">
        <v>42462</v>
      </c>
      <c r="D6" s="23" t="s">
        <v>63</v>
      </c>
      <c r="E6" s="23" t="s">
        <v>376</v>
      </c>
      <c r="F6" s="23"/>
      <c r="G6" s="24">
        <v>583.86</v>
      </c>
      <c r="H6" s="24">
        <v>0</v>
      </c>
      <c r="I6" s="24">
        <f t="shared" si="0"/>
        <v>4023983.2399999998</v>
      </c>
    </row>
    <row r="7" spans="1:10" x14ac:dyDescent="0.25">
      <c r="A7" s="23" t="s">
        <v>62</v>
      </c>
      <c r="B7" s="23"/>
      <c r="C7" s="25">
        <v>42464</v>
      </c>
      <c r="D7" s="23" t="s">
        <v>63</v>
      </c>
      <c r="E7" s="23" t="s">
        <v>377</v>
      </c>
      <c r="F7" s="23"/>
      <c r="G7" s="24">
        <v>1055.8900000000001</v>
      </c>
      <c r="H7" s="24">
        <v>0</v>
      </c>
      <c r="I7" s="24">
        <f t="shared" si="0"/>
        <v>4025039.13</v>
      </c>
    </row>
    <row r="8" spans="1:10" x14ac:dyDescent="0.25">
      <c r="A8" s="23" t="s">
        <v>62</v>
      </c>
      <c r="B8" s="23"/>
      <c r="C8" s="25">
        <v>42465</v>
      </c>
      <c r="D8" s="23" t="s">
        <v>63</v>
      </c>
      <c r="E8" s="23" t="s">
        <v>378</v>
      </c>
      <c r="F8" s="23"/>
      <c r="G8" s="24">
        <v>616.32000000000005</v>
      </c>
      <c r="H8" s="24">
        <v>0</v>
      </c>
      <c r="I8" s="24">
        <f t="shared" si="0"/>
        <v>4025655.4499999997</v>
      </c>
    </row>
    <row r="9" spans="1:10" x14ac:dyDescent="0.25">
      <c r="A9" s="23" t="s">
        <v>62</v>
      </c>
      <c r="B9" s="23"/>
      <c r="C9" s="25">
        <v>42465</v>
      </c>
      <c r="D9" s="23" t="s">
        <v>63</v>
      </c>
      <c r="E9" s="23" t="s">
        <v>379</v>
      </c>
      <c r="F9" s="23"/>
      <c r="G9" s="24">
        <v>970.94</v>
      </c>
      <c r="H9" s="24">
        <v>0</v>
      </c>
      <c r="I9" s="24">
        <f t="shared" si="0"/>
        <v>4026626.3899999997</v>
      </c>
    </row>
    <row r="10" spans="1:10" x14ac:dyDescent="0.25">
      <c r="A10" s="23" t="s">
        <v>62</v>
      </c>
      <c r="B10" s="23"/>
      <c r="C10" s="25">
        <v>42465</v>
      </c>
      <c r="D10" s="23" t="s">
        <v>63</v>
      </c>
      <c r="E10" s="23" t="s">
        <v>380</v>
      </c>
      <c r="F10" s="23"/>
      <c r="G10" s="24">
        <v>1250.8499999999999</v>
      </c>
      <c r="H10" s="24">
        <v>0</v>
      </c>
      <c r="I10" s="24">
        <f t="shared" si="0"/>
        <v>4027877.2399999998</v>
      </c>
    </row>
    <row r="11" spans="1:10" x14ac:dyDescent="0.25">
      <c r="A11" s="23" t="s">
        <v>62</v>
      </c>
      <c r="B11" s="23"/>
      <c r="C11" s="25">
        <v>42465</v>
      </c>
      <c r="D11" s="23" t="s">
        <v>63</v>
      </c>
      <c r="E11" s="23" t="s">
        <v>381</v>
      </c>
      <c r="F11" s="23"/>
      <c r="G11" s="24">
        <v>1655.39</v>
      </c>
      <c r="H11" s="24">
        <v>0</v>
      </c>
      <c r="I11" s="24">
        <f t="shared" si="0"/>
        <v>4029532.63</v>
      </c>
    </row>
    <row r="12" spans="1:10" x14ac:dyDescent="0.25">
      <c r="A12" s="23" t="s">
        <v>62</v>
      </c>
      <c r="B12" s="23"/>
      <c r="C12" s="25">
        <v>42465</v>
      </c>
      <c r="D12" s="23" t="s">
        <v>63</v>
      </c>
      <c r="E12" s="23" t="s">
        <v>382</v>
      </c>
      <c r="F12" s="23"/>
      <c r="G12" s="24">
        <v>21.96</v>
      </c>
      <c r="H12" s="24">
        <v>0</v>
      </c>
      <c r="I12" s="24">
        <f t="shared" si="0"/>
        <v>4029554.59</v>
      </c>
    </row>
    <row r="13" spans="1:10" x14ac:dyDescent="0.25">
      <c r="A13" s="23" t="s">
        <v>62</v>
      </c>
      <c r="B13" s="23"/>
      <c r="C13" s="25">
        <v>42466</v>
      </c>
      <c r="D13" s="23" t="s">
        <v>63</v>
      </c>
      <c r="E13" s="23" t="s">
        <v>383</v>
      </c>
      <c r="F13" s="23"/>
      <c r="G13" s="24">
        <v>13988.51</v>
      </c>
      <c r="H13" s="24">
        <v>0</v>
      </c>
      <c r="I13" s="24">
        <f t="shared" si="0"/>
        <v>4043543.0999999996</v>
      </c>
    </row>
    <row r="14" spans="1:10" x14ac:dyDescent="0.25">
      <c r="A14" s="23" t="s">
        <v>62</v>
      </c>
      <c r="B14" s="23"/>
      <c r="C14" s="25">
        <v>42466</v>
      </c>
      <c r="D14" s="23" t="s">
        <v>63</v>
      </c>
      <c r="E14" s="23" t="s">
        <v>384</v>
      </c>
      <c r="F14" s="23"/>
      <c r="G14" s="24">
        <v>2700</v>
      </c>
      <c r="H14" s="24">
        <v>0</v>
      </c>
      <c r="I14" s="24">
        <f t="shared" si="0"/>
        <v>4046243.0999999996</v>
      </c>
    </row>
    <row r="15" spans="1:10" x14ac:dyDescent="0.25">
      <c r="A15" s="23" t="s">
        <v>62</v>
      </c>
      <c r="B15" s="23"/>
      <c r="C15" s="25">
        <v>42466</v>
      </c>
      <c r="D15" s="23" t="s">
        <v>63</v>
      </c>
      <c r="E15" s="23" t="s">
        <v>385</v>
      </c>
      <c r="F15" s="23"/>
      <c r="G15" s="24">
        <v>400</v>
      </c>
      <c r="H15" s="24">
        <v>0</v>
      </c>
      <c r="I15" s="24">
        <f t="shared" si="0"/>
        <v>4046643.0999999996</v>
      </c>
    </row>
    <row r="16" spans="1:10" x14ac:dyDescent="0.25">
      <c r="A16" s="23" t="s">
        <v>62</v>
      </c>
      <c r="B16" s="23"/>
      <c r="C16" s="25">
        <v>42466</v>
      </c>
      <c r="D16" s="23" t="s">
        <v>63</v>
      </c>
      <c r="E16" s="23" t="s">
        <v>386</v>
      </c>
      <c r="F16" s="23"/>
      <c r="G16" s="24">
        <v>2512.5500000000002</v>
      </c>
      <c r="H16" s="24">
        <v>0</v>
      </c>
      <c r="I16" s="24">
        <f t="shared" si="0"/>
        <v>4049155.6499999994</v>
      </c>
    </row>
    <row r="17" spans="1:9" x14ac:dyDescent="0.25">
      <c r="A17" s="23" t="s">
        <v>62</v>
      </c>
      <c r="B17" s="23"/>
      <c r="C17" s="25">
        <v>42466</v>
      </c>
      <c r="D17" s="23" t="s">
        <v>63</v>
      </c>
      <c r="E17" s="23" t="s">
        <v>387</v>
      </c>
      <c r="F17" s="23"/>
      <c r="G17" s="24">
        <v>180</v>
      </c>
      <c r="H17" s="24">
        <v>0</v>
      </c>
      <c r="I17" s="24">
        <f t="shared" si="0"/>
        <v>4049335.6499999994</v>
      </c>
    </row>
    <row r="18" spans="1:9" x14ac:dyDescent="0.25">
      <c r="A18" s="23" t="s">
        <v>62</v>
      </c>
      <c r="B18" s="23"/>
      <c r="C18" s="25">
        <v>42466</v>
      </c>
      <c r="D18" s="23" t="s">
        <v>63</v>
      </c>
      <c r="E18" s="23" t="s">
        <v>388</v>
      </c>
      <c r="F18" s="23"/>
      <c r="G18" s="24">
        <v>20311.91</v>
      </c>
      <c r="H18" s="24">
        <v>0</v>
      </c>
      <c r="I18" s="24">
        <f t="shared" si="0"/>
        <v>4069647.5599999996</v>
      </c>
    </row>
    <row r="19" spans="1:9" x14ac:dyDescent="0.25">
      <c r="A19" s="23" t="s">
        <v>62</v>
      </c>
      <c r="B19" s="23"/>
      <c r="C19" s="25">
        <v>42466</v>
      </c>
      <c r="D19" s="23" t="s">
        <v>63</v>
      </c>
      <c r="E19" s="23" t="s">
        <v>389</v>
      </c>
      <c r="F19" s="23"/>
      <c r="G19" s="24">
        <v>633.6</v>
      </c>
      <c r="H19" s="24">
        <v>0</v>
      </c>
      <c r="I19" s="24">
        <f t="shared" si="0"/>
        <v>4070281.1599999997</v>
      </c>
    </row>
    <row r="20" spans="1:9" x14ac:dyDescent="0.25">
      <c r="A20" s="23" t="s">
        <v>62</v>
      </c>
      <c r="B20" s="23"/>
      <c r="C20" s="25">
        <v>42466</v>
      </c>
      <c r="D20" s="23" t="s">
        <v>63</v>
      </c>
      <c r="E20" s="23" t="s">
        <v>390</v>
      </c>
      <c r="F20" s="23"/>
      <c r="G20" s="24">
        <v>616.1</v>
      </c>
      <c r="H20" s="24">
        <v>0</v>
      </c>
      <c r="I20" s="24">
        <f t="shared" si="0"/>
        <v>4070897.26</v>
      </c>
    </row>
    <row r="21" spans="1:9" x14ac:dyDescent="0.25">
      <c r="A21" s="23" t="s">
        <v>62</v>
      </c>
      <c r="B21" s="23"/>
      <c r="C21" s="25">
        <v>42467</v>
      </c>
      <c r="D21" s="23" t="s">
        <v>63</v>
      </c>
      <c r="E21" s="23" t="s">
        <v>391</v>
      </c>
      <c r="F21" s="23"/>
      <c r="G21" s="24">
        <v>833.9</v>
      </c>
      <c r="H21" s="24">
        <v>0</v>
      </c>
      <c r="I21" s="24">
        <f t="shared" si="0"/>
        <v>4071731.1599999997</v>
      </c>
    </row>
    <row r="22" spans="1:9" x14ac:dyDescent="0.25">
      <c r="A22" s="23" t="s">
        <v>62</v>
      </c>
      <c r="B22" s="23"/>
      <c r="C22" s="25">
        <v>42467</v>
      </c>
      <c r="D22" s="23" t="s">
        <v>63</v>
      </c>
      <c r="E22" s="23" t="s">
        <v>392</v>
      </c>
      <c r="F22" s="23"/>
      <c r="G22" s="24">
        <v>1911.73</v>
      </c>
      <c r="H22" s="24">
        <v>0</v>
      </c>
      <c r="I22" s="24">
        <f t="shared" si="0"/>
        <v>4073642.8899999997</v>
      </c>
    </row>
    <row r="23" spans="1:9" x14ac:dyDescent="0.25">
      <c r="A23" s="23" t="s">
        <v>62</v>
      </c>
      <c r="B23" s="23"/>
      <c r="C23" s="25">
        <v>42468</v>
      </c>
      <c r="D23" s="23" t="s">
        <v>63</v>
      </c>
      <c r="E23" s="23" t="s">
        <v>393</v>
      </c>
      <c r="F23" s="23"/>
      <c r="G23" s="24">
        <v>65654</v>
      </c>
      <c r="H23" s="24">
        <v>0</v>
      </c>
      <c r="I23" s="24">
        <f t="shared" si="0"/>
        <v>4139296.8899999997</v>
      </c>
    </row>
    <row r="24" spans="1:9" x14ac:dyDescent="0.25">
      <c r="A24" s="23" t="s">
        <v>62</v>
      </c>
      <c r="B24" s="23"/>
      <c r="C24" s="25">
        <v>42468</v>
      </c>
      <c r="D24" s="23" t="s">
        <v>63</v>
      </c>
      <c r="E24" s="23" t="s">
        <v>394</v>
      </c>
      <c r="F24" s="23"/>
      <c r="G24" s="24">
        <v>31282.560000000001</v>
      </c>
      <c r="H24" s="24">
        <v>0</v>
      </c>
      <c r="I24" s="24">
        <f t="shared" si="0"/>
        <v>4170579.4499999997</v>
      </c>
    </row>
    <row r="25" spans="1:9" x14ac:dyDescent="0.25">
      <c r="A25" s="23" t="s">
        <v>62</v>
      </c>
      <c r="B25" s="23"/>
      <c r="C25" s="25">
        <v>42468</v>
      </c>
      <c r="D25" s="23" t="s">
        <v>63</v>
      </c>
      <c r="E25" s="23" t="s">
        <v>395</v>
      </c>
      <c r="F25" s="23"/>
      <c r="G25" s="24">
        <v>617.4</v>
      </c>
      <c r="H25" s="24">
        <v>0</v>
      </c>
      <c r="I25" s="24">
        <f t="shared" si="0"/>
        <v>4171196.8499999996</v>
      </c>
    </row>
    <row r="26" spans="1:9" x14ac:dyDescent="0.25">
      <c r="A26" s="23" t="s">
        <v>62</v>
      </c>
      <c r="B26" s="23"/>
      <c r="C26" s="25">
        <v>42469</v>
      </c>
      <c r="D26" s="23" t="s">
        <v>63</v>
      </c>
      <c r="E26" s="23" t="s">
        <v>396</v>
      </c>
      <c r="F26" s="23"/>
      <c r="G26" s="24">
        <v>459.32</v>
      </c>
      <c r="H26" s="24">
        <v>0</v>
      </c>
      <c r="I26" s="24">
        <f t="shared" si="0"/>
        <v>4171656.1699999995</v>
      </c>
    </row>
    <row r="27" spans="1:9" x14ac:dyDescent="0.25">
      <c r="A27" s="23" t="s">
        <v>62</v>
      </c>
      <c r="B27" s="23"/>
      <c r="C27" s="25">
        <v>42469</v>
      </c>
      <c r="D27" s="23" t="s">
        <v>63</v>
      </c>
      <c r="E27" s="23" t="s">
        <v>397</v>
      </c>
      <c r="F27" s="23"/>
      <c r="G27" s="24">
        <v>1158.22</v>
      </c>
      <c r="H27" s="24">
        <v>0</v>
      </c>
      <c r="I27" s="24">
        <f t="shared" si="0"/>
        <v>4172814.3899999997</v>
      </c>
    </row>
    <row r="28" spans="1:9" x14ac:dyDescent="0.25">
      <c r="A28" s="23" t="s">
        <v>62</v>
      </c>
      <c r="B28" s="23"/>
      <c r="C28" s="25">
        <v>42471</v>
      </c>
      <c r="D28" s="23" t="s">
        <v>63</v>
      </c>
      <c r="E28" s="23" t="s">
        <v>398</v>
      </c>
      <c r="F28" s="23"/>
      <c r="G28" s="24">
        <v>200</v>
      </c>
      <c r="H28" s="24">
        <v>0</v>
      </c>
      <c r="I28" s="24">
        <f t="shared" si="0"/>
        <v>4173014.3899999997</v>
      </c>
    </row>
    <row r="29" spans="1:9" x14ac:dyDescent="0.25">
      <c r="A29" s="23" t="s">
        <v>62</v>
      </c>
      <c r="B29" s="23"/>
      <c r="C29" s="25">
        <v>42471</v>
      </c>
      <c r="D29" s="23" t="s">
        <v>63</v>
      </c>
      <c r="E29" s="23" t="s">
        <v>399</v>
      </c>
      <c r="F29" s="23"/>
      <c r="G29" s="24">
        <v>1445.17</v>
      </c>
      <c r="H29" s="24">
        <v>0</v>
      </c>
      <c r="I29" s="24">
        <f t="shared" si="0"/>
        <v>4174459.5599999996</v>
      </c>
    </row>
    <row r="30" spans="1:9" x14ac:dyDescent="0.25">
      <c r="A30" s="23" t="s">
        <v>62</v>
      </c>
      <c r="B30" s="23"/>
      <c r="C30" s="25">
        <v>42471</v>
      </c>
      <c r="D30" s="23" t="s">
        <v>63</v>
      </c>
      <c r="E30" s="23" t="s">
        <v>400</v>
      </c>
      <c r="F30" s="23"/>
      <c r="G30" s="24">
        <v>14272.3</v>
      </c>
      <c r="H30" s="24">
        <v>0</v>
      </c>
      <c r="I30" s="24">
        <f t="shared" si="0"/>
        <v>4188731.8599999994</v>
      </c>
    </row>
    <row r="31" spans="1:9" x14ac:dyDescent="0.25">
      <c r="A31" s="23" t="s">
        <v>62</v>
      </c>
      <c r="B31" s="23"/>
      <c r="C31" s="25">
        <v>42471</v>
      </c>
      <c r="D31" s="23" t="s">
        <v>63</v>
      </c>
      <c r="E31" s="23" t="s">
        <v>401</v>
      </c>
      <c r="F31" s="23"/>
      <c r="G31" s="24">
        <v>1431.09</v>
      </c>
      <c r="H31" s="24">
        <v>0</v>
      </c>
      <c r="I31" s="24">
        <f t="shared" si="0"/>
        <v>4190162.9499999993</v>
      </c>
    </row>
    <row r="32" spans="1:9" x14ac:dyDescent="0.25">
      <c r="A32" s="23" t="s">
        <v>62</v>
      </c>
      <c r="B32" s="23"/>
      <c r="C32" s="25">
        <v>42471</v>
      </c>
      <c r="D32" s="23" t="s">
        <v>63</v>
      </c>
      <c r="E32" s="23" t="s">
        <v>402</v>
      </c>
      <c r="F32" s="23"/>
      <c r="G32" s="24">
        <v>2147.7399999999998</v>
      </c>
      <c r="H32" s="24">
        <v>0</v>
      </c>
      <c r="I32" s="24">
        <f t="shared" si="0"/>
        <v>4192310.6899999995</v>
      </c>
    </row>
    <row r="33" spans="1:9" x14ac:dyDescent="0.25">
      <c r="A33" s="23" t="s">
        <v>62</v>
      </c>
      <c r="B33" s="23"/>
      <c r="C33" s="25">
        <v>42471</v>
      </c>
      <c r="D33" s="23" t="s">
        <v>63</v>
      </c>
      <c r="E33" s="23" t="s">
        <v>403</v>
      </c>
      <c r="F33" s="23"/>
      <c r="G33" s="24">
        <v>63.56</v>
      </c>
      <c r="H33" s="24">
        <v>0</v>
      </c>
      <c r="I33" s="24">
        <f t="shared" si="0"/>
        <v>4192374.2499999995</v>
      </c>
    </row>
    <row r="34" spans="1:9" x14ac:dyDescent="0.25">
      <c r="A34" s="23" t="s">
        <v>62</v>
      </c>
      <c r="B34" s="23"/>
      <c r="C34" s="25">
        <v>42472</v>
      </c>
      <c r="D34" s="23" t="s">
        <v>63</v>
      </c>
      <c r="E34" s="23" t="s">
        <v>404</v>
      </c>
      <c r="F34" s="23"/>
      <c r="G34" s="24">
        <v>1842.97</v>
      </c>
      <c r="H34" s="24">
        <v>0</v>
      </c>
      <c r="I34" s="24">
        <f t="shared" si="0"/>
        <v>4194217.2199999997</v>
      </c>
    </row>
    <row r="35" spans="1:9" x14ac:dyDescent="0.25">
      <c r="A35" s="23" t="s">
        <v>62</v>
      </c>
      <c r="B35" s="23"/>
      <c r="C35" s="25">
        <v>42472</v>
      </c>
      <c r="D35" s="23" t="s">
        <v>63</v>
      </c>
      <c r="E35" s="23" t="s">
        <v>405</v>
      </c>
      <c r="F35" s="23"/>
      <c r="G35" s="24">
        <v>881.36</v>
      </c>
      <c r="H35" s="24">
        <v>0</v>
      </c>
      <c r="I35" s="24">
        <f t="shared" si="0"/>
        <v>4195098.58</v>
      </c>
    </row>
    <row r="36" spans="1:9" x14ac:dyDescent="0.25">
      <c r="A36" s="23" t="s">
        <v>62</v>
      </c>
      <c r="B36" s="23"/>
      <c r="C36" s="25">
        <v>42473</v>
      </c>
      <c r="D36" s="23" t="s">
        <v>63</v>
      </c>
      <c r="E36" s="23" t="s">
        <v>406</v>
      </c>
      <c r="F36" s="23"/>
      <c r="G36" s="24">
        <v>3389</v>
      </c>
      <c r="H36" s="24">
        <v>0</v>
      </c>
      <c r="I36" s="24">
        <f t="shared" si="0"/>
        <v>4198487.58</v>
      </c>
    </row>
    <row r="37" spans="1:9" x14ac:dyDescent="0.25">
      <c r="A37" s="23" t="s">
        <v>62</v>
      </c>
      <c r="B37" s="23"/>
      <c r="C37" s="25">
        <v>42473</v>
      </c>
      <c r="D37" s="23" t="s">
        <v>63</v>
      </c>
      <c r="E37" s="23" t="s">
        <v>407</v>
      </c>
      <c r="F37" s="23"/>
      <c r="G37" s="24">
        <v>620</v>
      </c>
      <c r="H37" s="24">
        <v>0</v>
      </c>
      <c r="I37" s="24">
        <f t="shared" si="0"/>
        <v>4199107.58</v>
      </c>
    </row>
    <row r="38" spans="1:9" x14ac:dyDescent="0.25">
      <c r="A38" s="23" t="s">
        <v>62</v>
      </c>
      <c r="B38" s="23"/>
      <c r="C38" s="25">
        <v>42473</v>
      </c>
      <c r="D38" s="23" t="s">
        <v>63</v>
      </c>
      <c r="E38" s="23" t="s">
        <v>408</v>
      </c>
      <c r="F38" s="23"/>
      <c r="G38" s="24">
        <v>1725.5</v>
      </c>
      <c r="H38" s="24">
        <v>0</v>
      </c>
      <c r="I38" s="24">
        <f t="shared" si="0"/>
        <v>4200833.08</v>
      </c>
    </row>
    <row r="39" spans="1:9" x14ac:dyDescent="0.25">
      <c r="A39" s="23" t="s">
        <v>62</v>
      </c>
      <c r="B39" s="23"/>
      <c r="C39" s="25">
        <v>42473</v>
      </c>
      <c r="D39" s="23" t="s">
        <v>63</v>
      </c>
      <c r="E39" s="23" t="s">
        <v>409</v>
      </c>
      <c r="F39" s="23"/>
      <c r="G39" s="24">
        <v>574</v>
      </c>
      <c r="H39" s="24">
        <v>0</v>
      </c>
      <c r="I39" s="24">
        <f t="shared" si="0"/>
        <v>4201407.08</v>
      </c>
    </row>
    <row r="40" spans="1:9" x14ac:dyDescent="0.25">
      <c r="A40" s="23" t="s">
        <v>62</v>
      </c>
      <c r="B40" s="23"/>
      <c r="C40" s="25">
        <v>42474</v>
      </c>
      <c r="D40" s="23" t="s">
        <v>63</v>
      </c>
      <c r="E40" s="23" t="s">
        <v>410</v>
      </c>
      <c r="F40" s="23"/>
      <c r="G40" s="24">
        <v>4627.12</v>
      </c>
      <c r="H40" s="24">
        <v>0</v>
      </c>
      <c r="I40" s="24">
        <f t="shared" si="0"/>
        <v>4206034.2</v>
      </c>
    </row>
    <row r="41" spans="1:9" x14ac:dyDescent="0.25">
      <c r="A41" s="23" t="s">
        <v>62</v>
      </c>
      <c r="B41" s="23"/>
      <c r="C41" s="25">
        <v>42474</v>
      </c>
      <c r="D41" s="23" t="s">
        <v>63</v>
      </c>
      <c r="E41" s="23" t="s">
        <v>411</v>
      </c>
      <c r="F41" s="23"/>
      <c r="G41" s="24">
        <v>4000</v>
      </c>
      <c r="H41" s="24">
        <v>0</v>
      </c>
      <c r="I41" s="24">
        <f t="shared" si="0"/>
        <v>4210034.2</v>
      </c>
    </row>
    <row r="42" spans="1:9" x14ac:dyDescent="0.25">
      <c r="A42" s="23" t="s">
        <v>62</v>
      </c>
      <c r="B42" s="23"/>
      <c r="C42" s="25">
        <v>42474</v>
      </c>
      <c r="D42" s="23" t="s">
        <v>63</v>
      </c>
      <c r="E42" s="23" t="s">
        <v>412</v>
      </c>
      <c r="F42" s="23"/>
      <c r="G42" s="24">
        <v>13594.14</v>
      </c>
      <c r="H42" s="24">
        <v>0</v>
      </c>
      <c r="I42" s="24">
        <f t="shared" si="0"/>
        <v>4223628.34</v>
      </c>
    </row>
    <row r="43" spans="1:9" x14ac:dyDescent="0.25">
      <c r="A43" s="23" t="s">
        <v>62</v>
      </c>
      <c r="B43" s="23"/>
      <c r="C43" s="25">
        <v>42475</v>
      </c>
      <c r="D43" s="23" t="s">
        <v>63</v>
      </c>
      <c r="E43" s="23" t="s">
        <v>413</v>
      </c>
      <c r="F43" s="23"/>
      <c r="G43" s="24">
        <v>3470.34</v>
      </c>
      <c r="H43" s="24">
        <v>0</v>
      </c>
      <c r="I43" s="24">
        <f t="shared" si="0"/>
        <v>4227098.68</v>
      </c>
    </row>
    <row r="44" spans="1:9" x14ac:dyDescent="0.25">
      <c r="A44" s="23" t="s">
        <v>62</v>
      </c>
      <c r="B44" s="23"/>
      <c r="C44" s="25">
        <v>42475</v>
      </c>
      <c r="D44" s="23" t="s">
        <v>63</v>
      </c>
      <c r="E44" s="23" t="s">
        <v>414</v>
      </c>
      <c r="F44" s="23"/>
      <c r="G44" s="24">
        <v>361.7</v>
      </c>
      <c r="H44" s="24">
        <v>0</v>
      </c>
      <c r="I44" s="24">
        <f t="shared" si="0"/>
        <v>4227460.38</v>
      </c>
    </row>
    <row r="45" spans="1:9" x14ac:dyDescent="0.25">
      <c r="A45" s="23" t="s">
        <v>62</v>
      </c>
      <c r="B45" s="23"/>
      <c r="C45" s="25">
        <v>42476</v>
      </c>
      <c r="D45" s="23" t="s">
        <v>63</v>
      </c>
      <c r="E45" s="23" t="s">
        <v>415</v>
      </c>
      <c r="F45" s="23"/>
      <c r="G45" s="24">
        <v>2529.0500000000002</v>
      </c>
      <c r="H45" s="24">
        <v>0</v>
      </c>
      <c r="I45" s="24">
        <f t="shared" si="0"/>
        <v>4229989.43</v>
      </c>
    </row>
    <row r="46" spans="1:9" x14ac:dyDescent="0.25">
      <c r="A46" s="23" t="s">
        <v>62</v>
      </c>
      <c r="B46" s="23"/>
      <c r="C46" s="25">
        <v>42478</v>
      </c>
      <c r="D46" s="23" t="s">
        <v>63</v>
      </c>
      <c r="E46" s="23" t="s">
        <v>416</v>
      </c>
      <c r="F46" s="23"/>
      <c r="G46" s="24">
        <v>3000</v>
      </c>
      <c r="H46" s="24">
        <v>0</v>
      </c>
      <c r="I46" s="24">
        <f t="shared" si="0"/>
        <v>4232989.43</v>
      </c>
    </row>
    <row r="47" spans="1:9" x14ac:dyDescent="0.25">
      <c r="A47" s="23" t="s">
        <v>62</v>
      </c>
      <c r="B47" s="23"/>
      <c r="C47" s="25">
        <v>42478</v>
      </c>
      <c r="D47" s="23" t="s">
        <v>63</v>
      </c>
      <c r="E47" s="23" t="s">
        <v>417</v>
      </c>
      <c r="F47" s="23"/>
      <c r="G47" s="24">
        <v>1283.6600000000001</v>
      </c>
      <c r="H47" s="24">
        <v>0</v>
      </c>
      <c r="I47" s="24">
        <f t="shared" si="0"/>
        <v>4234273.09</v>
      </c>
    </row>
    <row r="48" spans="1:9" x14ac:dyDescent="0.25">
      <c r="A48" s="23" t="s">
        <v>62</v>
      </c>
      <c r="B48" s="23"/>
      <c r="C48" s="25">
        <v>42479</v>
      </c>
      <c r="D48" s="23" t="s">
        <v>63</v>
      </c>
      <c r="E48" s="23" t="s">
        <v>418</v>
      </c>
      <c r="F48" s="23"/>
      <c r="G48" s="24">
        <v>25225</v>
      </c>
      <c r="H48" s="24">
        <v>0</v>
      </c>
      <c r="I48" s="24">
        <f t="shared" si="0"/>
        <v>4259498.09</v>
      </c>
    </row>
    <row r="49" spans="1:9" x14ac:dyDescent="0.25">
      <c r="A49" s="23" t="s">
        <v>62</v>
      </c>
      <c r="B49" s="23"/>
      <c r="C49" s="25">
        <v>42479</v>
      </c>
      <c r="D49" s="23" t="s">
        <v>63</v>
      </c>
      <c r="E49" s="23" t="s">
        <v>419</v>
      </c>
      <c r="F49" s="23"/>
      <c r="G49" s="24">
        <v>3003.16</v>
      </c>
      <c r="H49" s="24">
        <v>0</v>
      </c>
      <c r="I49" s="24">
        <f t="shared" si="0"/>
        <v>4262501.25</v>
      </c>
    </row>
    <row r="50" spans="1:9" x14ac:dyDescent="0.25">
      <c r="A50" s="23" t="s">
        <v>62</v>
      </c>
      <c r="B50" s="23"/>
      <c r="C50" s="25">
        <v>42479</v>
      </c>
      <c r="D50" s="23" t="s">
        <v>63</v>
      </c>
      <c r="E50" s="23" t="s">
        <v>420</v>
      </c>
      <c r="F50" s="23"/>
      <c r="G50" s="24">
        <v>3825</v>
      </c>
      <c r="H50" s="24">
        <v>0</v>
      </c>
      <c r="I50" s="24">
        <f t="shared" si="0"/>
        <v>4266326.25</v>
      </c>
    </row>
    <row r="51" spans="1:9" x14ac:dyDescent="0.25">
      <c r="A51" s="23" t="s">
        <v>62</v>
      </c>
      <c r="B51" s="23"/>
      <c r="C51" s="25">
        <v>42480</v>
      </c>
      <c r="D51" s="23" t="s">
        <v>63</v>
      </c>
      <c r="E51" s="23" t="s">
        <v>421</v>
      </c>
      <c r="F51" s="23"/>
      <c r="G51" s="24">
        <v>483.05</v>
      </c>
      <c r="H51" s="24">
        <v>0</v>
      </c>
      <c r="I51" s="24">
        <f t="shared" si="0"/>
        <v>4266809.3</v>
      </c>
    </row>
    <row r="52" spans="1:9" x14ac:dyDescent="0.25">
      <c r="A52" s="23" t="s">
        <v>62</v>
      </c>
      <c r="B52" s="23"/>
      <c r="C52" s="25">
        <v>42480</v>
      </c>
      <c r="D52" s="23" t="s">
        <v>63</v>
      </c>
      <c r="E52" s="23" t="s">
        <v>422</v>
      </c>
      <c r="F52" s="23"/>
      <c r="G52" s="24">
        <v>275.55</v>
      </c>
      <c r="H52" s="24">
        <v>0</v>
      </c>
      <c r="I52" s="24">
        <f t="shared" si="0"/>
        <v>4267084.8499999996</v>
      </c>
    </row>
    <row r="53" spans="1:9" x14ac:dyDescent="0.25">
      <c r="A53" s="23" t="s">
        <v>62</v>
      </c>
      <c r="B53" s="23"/>
      <c r="C53" s="25">
        <v>42481</v>
      </c>
      <c r="D53" s="23" t="s">
        <v>63</v>
      </c>
      <c r="E53" s="23" t="s">
        <v>423</v>
      </c>
      <c r="F53" s="23"/>
      <c r="G53" s="24">
        <v>5525</v>
      </c>
      <c r="H53" s="24">
        <v>0</v>
      </c>
      <c r="I53" s="24">
        <f t="shared" si="0"/>
        <v>4272609.8499999996</v>
      </c>
    </row>
    <row r="54" spans="1:9" x14ac:dyDescent="0.25">
      <c r="A54" s="23" t="s">
        <v>62</v>
      </c>
      <c r="B54" s="23"/>
      <c r="C54" s="25">
        <v>42482</v>
      </c>
      <c r="D54" s="23" t="s">
        <v>63</v>
      </c>
      <c r="E54" s="23" t="s">
        <v>424</v>
      </c>
      <c r="F54" s="23"/>
      <c r="G54" s="24">
        <v>16700.39</v>
      </c>
      <c r="H54" s="24">
        <v>0</v>
      </c>
      <c r="I54" s="24">
        <f t="shared" si="0"/>
        <v>4289310.2399999993</v>
      </c>
    </row>
    <row r="55" spans="1:9" x14ac:dyDescent="0.25">
      <c r="A55" s="23" t="s">
        <v>62</v>
      </c>
      <c r="B55" s="23"/>
      <c r="C55" s="25">
        <v>42482</v>
      </c>
      <c r="D55" s="23" t="s">
        <v>63</v>
      </c>
      <c r="E55" s="23" t="s">
        <v>425</v>
      </c>
      <c r="F55" s="23"/>
      <c r="G55" s="24">
        <v>5856</v>
      </c>
      <c r="H55" s="24">
        <v>0</v>
      </c>
      <c r="I55" s="24">
        <f t="shared" si="0"/>
        <v>4295166.2399999993</v>
      </c>
    </row>
    <row r="56" spans="1:9" x14ac:dyDescent="0.25">
      <c r="A56" s="23" t="s">
        <v>62</v>
      </c>
      <c r="B56" s="23"/>
      <c r="C56" s="25">
        <v>42482</v>
      </c>
      <c r="D56" s="23" t="s">
        <v>63</v>
      </c>
      <c r="E56" s="23" t="s">
        <v>426</v>
      </c>
      <c r="F56" s="23"/>
      <c r="G56" s="24">
        <v>1651.48</v>
      </c>
      <c r="H56" s="24">
        <v>0</v>
      </c>
      <c r="I56" s="24">
        <f t="shared" si="0"/>
        <v>4296817.72</v>
      </c>
    </row>
    <row r="57" spans="1:9" x14ac:dyDescent="0.25">
      <c r="A57" s="23" t="s">
        <v>62</v>
      </c>
      <c r="B57" s="23"/>
      <c r="C57" s="25">
        <v>42483</v>
      </c>
      <c r="D57" s="23" t="s">
        <v>63</v>
      </c>
      <c r="E57" s="23" t="s">
        <v>427</v>
      </c>
      <c r="F57" s="23"/>
      <c r="G57" s="24">
        <v>2128.88</v>
      </c>
      <c r="H57" s="24">
        <v>0</v>
      </c>
      <c r="I57" s="24">
        <f t="shared" si="0"/>
        <v>4298946.5999999996</v>
      </c>
    </row>
    <row r="58" spans="1:9" x14ac:dyDescent="0.25">
      <c r="A58" s="23" t="s">
        <v>62</v>
      </c>
      <c r="B58" s="23"/>
      <c r="C58" s="25">
        <v>42485</v>
      </c>
      <c r="D58" s="23" t="s">
        <v>63</v>
      </c>
      <c r="E58" s="23" t="s">
        <v>428</v>
      </c>
      <c r="F58" s="23"/>
      <c r="G58" s="24">
        <v>340</v>
      </c>
      <c r="H58" s="24">
        <v>0</v>
      </c>
      <c r="I58" s="24">
        <f t="shared" si="0"/>
        <v>4299286.5999999996</v>
      </c>
    </row>
    <row r="59" spans="1:9" x14ac:dyDescent="0.25">
      <c r="A59" s="23" t="s">
        <v>62</v>
      </c>
      <c r="B59" s="23"/>
      <c r="C59" s="25">
        <v>42485</v>
      </c>
      <c r="D59" s="23" t="s">
        <v>63</v>
      </c>
      <c r="E59" s="23" t="s">
        <v>429</v>
      </c>
      <c r="F59" s="23"/>
      <c r="G59" s="24">
        <v>202.37</v>
      </c>
      <c r="H59" s="24">
        <v>0</v>
      </c>
      <c r="I59" s="24">
        <f t="shared" si="0"/>
        <v>4299488.97</v>
      </c>
    </row>
    <row r="60" spans="1:9" x14ac:dyDescent="0.25">
      <c r="A60" s="23" t="s">
        <v>62</v>
      </c>
      <c r="B60" s="23"/>
      <c r="C60" s="25">
        <v>42485</v>
      </c>
      <c r="D60" s="23" t="s">
        <v>63</v>
      </c>
      <c r="E60" s="23" t="s">
        <v>430</v>
      </c>
      <c r="F60" s="23"/>
      <c r="G60" s="24">
        <v>6158.78</v>
      </c>
      <c r="H60" s="24">
        <v>0</v>
      </c>
      <c r="I60" s="24">
        <f t="shared" si="0"/>
        <v>4305647.75</v>
      </c>
    </row>
    <row r="61" spans="1:9" x14ac:dyDescent="0.25">
      <c r="A61" s="23" t="s">
        <v>62</v>
      </c>
      <c r="B61" s="23"/>
      <c r="C61" s="25">
        <v>42485</v>
      </c>
      <c r="D61" s="23" t="s">
        <v>63</v>
      </c>
      <c r="E61" s="23" t="s">
        <v>431</v>
      </c>
      <c r="F61" s="23"/>
      <c r="G61" s="24">
        <v>2245.75</v>
      </c>
      <c r="H61" s="24">
        <v>0</v>
      </c>
      <c r="I61" s="24">
        <f t="shared" si="0"/>
        <v>4307893.5</v>
      </c>
    </row>
    <row r="62" spans="1:9" x14ac:dyDescent="0.25">
      <c r="A62" s="23" t="s">
        <v>62</v>
      </c>
      <c r="B62" s="23"/>
      <c r="C62" s="25">
        <v>42485</v>
      </c>
      <c r="D62" s="23" t="s">
        <v>63</v>
      </c>
      <c r="E62" s="23" t="s">
        <v>432</v>
      </c>
      <c r="F62" s="23"/>
      <c r="G62" s="24">
        <v>1247.45</v>
      </c>
      <c r="H62" s="24">
        <v>0</v>
      </c>
      <c r="I62" s="24">
        <f t="shared" si="0"/>
        <v>4309140.95</v>
      </c>
    </row>
    <row r="63" spans="1:9" x14ac:dyDescent="0.25">
      <c r="A63" s="23" t="s">
        <v>62</v>
      </c>
      <c r="B63" s="23"/>
      <c r="C63" s="25">
        <v>42485</v>
      </c>
      <c r="D63" s="23" t="s">
        <v>63</v>
      </c>
      <c r="E63" s="23" t="s">
        <v>433</v>
      </c>
      <c r="F63" s="23"/>
      <c r="G63" s="24">
        <v>3106.65</v>
      </c>
      <c r="H63" s="24">
        <v>0</v>
      </c>
      <c r="I63" s="24">
        <f t="shared" si="0"/>
        <v>4312247.6000000006</v>
      </c>
    </row>
    <row r="64" spans="1:9" x14ac:dyDescent="0.25">
      <c r="A64" s="23" t="s">
        <v>62</v>
      </c>
      <c r="B64" s="23"/>
      <c r="C64" s="25">
        <v>42486</v>
      </c>
      <c r="D64" s="23" t="s">
        <v>63</v>
      </c>
      <c r="E64" s="23" t="s">
        <v>434</v>
      </c>
      <c r="F64" s="23"/>
      <c r="G64" s="24">
        <v>16615.05</v>
      </c>
      <c r="H64" s="24">
        <v>0</v>
      </c>
      <c r="I64" s="24">
        <f t="shared" si="0"/>
        <v>4328862.6500000004</v>
      </c>
    </row>
    <row r="65" spans="1:9" x14ac:dyDescent="0.25">
      <c r="A65" s="23" t="s">
        <v>62</v>
      </c>
      <c r="B65" s="23"/>
      <c r="C65" s="25">
        <v>42486</v>
      </c>
      <c r="D65" s="23" t="s">
        <v>63</v>
      </c>
      <c r="E65" s="23" t="s">
        <v>435</v>
      </c>
      <c r="F65" s="23"/>
      <c r="G65" s="24">
        <v>1584</v>
      </c>
      <c r="H65" s="24">
        <v>0</v>
      </c>
      <c r="I65" s="24">
        <f t="shared" si="0"/>
        <v>4330446.6500000004</v>
      </c>
    </row>
    <row r="66" spans="1:9" x14ac:dyDescent="0.25">
      <c r="A66" s="23" t="s">
        <v>62</v>
      </c>
      <c r="B66" s="23"/>
      <c r="C66" s="25">
        <v>42486</v>
      </c>
      <c r="D66" s="23" t="s">
        <v>63</v>
      </c>
      <c r="E66" s="23" t="s">
        <v>436</v>
      </c>
      <c r="F66" s="23"/>
      <c r="G66" s="24">
        <v>483.05</v>
      </c>
      <c r="H66" s="24">
        <v>0</v>
      </c>
      <c r="I66" s="24">
        <f t="shared" si="0"/>
        <v>4330929.7</v>
      </c>
    </row>
    <row r="67" spans="1:9" x14ac:dyDescent="0.25">
      <c r="A67" s="23" t="s">
        <v>62</v>
      </c>
      <c r="B67" s="23"/>
      <c r="C67" s="25">
        <v>42486</v>
      </c>
      <c r="D67" s="23" t="s">
        <v>63</v>
      </c>
      <c r="E67" s="23" t="s">
        <v>437</v>
      </c>
      <c r="F67" s="23"/>
      <c r="G67" s="24">
        <v>300</v>
      </c>
      <c r="H67" s="24">
        <v>0</v>
      </c>
      <c r="I67" s="24">
        <f t="shared" si="0"/>
        <v>4331229.7</v>
      </c>
    </row>
    <row r="68" spans="1:9" x14ac:dyDescent="0.25">
      <c r="A68" s="23" t="s">
        <v>62</v>
      </c>
      <c r="B68" s="23"/>
      <c r="C68" s="25">
        <v>42487</v>
      </c>
      <c r="D68" s="23" t="s">
        <v>63</v>
      </c>
      <c r="E68" s="23" t="s">
        <v>438</v>
      </c>
      <c r="F68" s="23"/>
      <c r="G68" s="24">
        <v>780.56</v>
      </c>
      <c r="H68" s="24">
        <v>0</v>
      </c>
      <c r="I68" s="24">
        <f t="shared" si="0"/>
        <v>4332010.26</v>
      </c>
    </row>
    <row r="69" spans="1:9" x14ac:dyDescent="0.25">
      <c r="A69" s="23" t="s">
        <v>62</v>
      </c>
      <c r="B69" s="23"/>
      <c r="C69" s="25">
        <v>42487</v>
      </c>
      <c r="D69" s="23" t="s">
        <v>63</v>
      </c>
      <c r="E69" s="23" t="s">
        <v>439</v>
      </c>
      <c r="F69" s="23"/>
      <c r="G69" s="24">
        <v>1211.8599999999999</v>
      </c>
      <c r="H69" s="24">
        <v>0</v>
      </c>
      <c r="I69" s="24">
        <f t="shared" ref="I69:I132" si="1">I68+G69-H69</f>
        <v>4333222.12</v>
      </c>
    </row>
    <row r="70" spans="1:9" x14ac:dyDescent="0.25">
      <c r="A70" s="23" t="s">
        <v>62</v>
      </c>
      <c r="B70" s="23"/>
      <c r="C70" s="25">
        <v>42488</v>
      </c>
      <c r="D70" s="23" t="s">
        <v>63</v>
      </c>
      <c r="E70" s="23" t="s">
        <v>440</v>
      </c>
      <c r="F70" s="23"/>
      <c r="G70" s="24">
        <v>1000</v>
      </c>
      <c r="H70" s="24">
        <v>0</v>
      </c>
      <c r="I70" s="24">
        <f t="shared" si="1"/>
        <v>4334222.12</v>
      </c>
    </row>
    <row r="71" spans="1:9" x14ac:dyDescent="0.25">
      <c r="A71" s="23" t="s">
        <v>62</v>
      </c>
      <c r="B71" s="23"/>
      <c r="C71" s="25">
        <v>42489</v>
      </c>
      <c r="D71" s="23" t="s">
        <v>63</v>
      </c>
      <c r="E71" s="23" t="s">
        <v>441</v>
      </c>
      <c r="F71" s="23"/>
      <c r="G71" s="24">
        <v>101</v>
      </c>
      <c r="H71" s="24">
        <v>0</v>
      </c>
      <c r="I71" s="24">
        <f t="shared" si="1"/>
        <v>4334323.12</v>
      </c>
    </row>
    <row r="72" spans="1:9" x14ac:dyDescent="0.25">
      <c r="A72" s="23" t="s">
        <v>62</v>
      </c>
      <c r="B72" s="23"/>
      <c r="C72" s="25">
        <v>42490</v>
      </c>
      <c r="D72" s="23" t="s">
        <v>63</v>
      </c>
      <c r="E72" s="23" t="s">
        <v>442</v>
      </c>
      <c r="F72" s="23"/>
      <c r="G72" s="24">
        <v>6405.14</v>
      </c>
      <c r="H72" s="24">
        <v>0</v>
      </c>
      <c r="I72" s="24">
        <f t="shared" si="1"/>
        <v>4340728.26</v>
      </c>
    </row>
    <row r="73" spans="1:9" x14ac:dyDescent="0.25">
      <c r="A73" s="23" t="s">
        <v>62</v>
      </c>
      <c r="B73" s="23"/>
      <c r="C73" s="25">
        <v>42490</v>
      </c>
      <c r="D73" s="23" t="s">
        <v>63</v>
      </c>
      <c r="E73" s="23" t="s">
        <v>443</v>
      </c>
      <c r="F73" s="23"/>
      <c r="G73" s="24">
        <v>593.22</v>
      </c>
      <c r="H73" s="24">
        <v>0</v>
      </c>
      <c r="I73" s="24">
        <f t="shared" si="1"/>
        <v>4341321.4799999995</v>
      </c>
    </row>
    <row r="74" spans="1:9" x14ac:dyDescent="0.25">
      <c r="A74" s="23" t="s">
        <v>62</v>
      </c>
      <c r="B74" s="23"/>
      <c r="C74" s="25">
        <v>42490</v>
      </c>
      <c r="D74" s="23" t="s">
        <v>63</v>
      </c>
      <c r="E74" s="23" t="s">
        <v>444</v>
      </c>
      <c r="F74" s="23"/>
      <c r="G74" s="24">
        <v>23691.9</v>
      </c>
      <c r="H74" s="24">
        <v>0</v>
      </c>
      <c r="I74" s="24">
        <f t="shared" si="1"/>
        <v>4365013.38</v>
      </c>
    </row>
    <row r="75" spans="1:9" x14ac:dyDescent="0.25">
      <c r="A75" s="23" t="s">
        <v>62</v>
      </c>
      <c r="B75" s="23"/>
      <c r="C75" s="25">
        <v>42490</v>
      </c>
      <c r="D75" s="23" t="s">
        <v>63</v>
      </c>
      <c r="E75" s="23" t="s">
        <v>444</v>
      </c>
      <c r="F75" s="23"/>
      <c r="G75" s="24">
        <v>5001.37</v>
      </c>
      <c r="H75" s="24">
        <v>0</v>
      </c>
      <c r="I75" s="24">
        <f t="shared" si="1"/>
        <v>4370014.75</v>
      </c>
    </row>
    <row r="76" spans="1:9" x14ac:dyDescent="0.25">
      <c r="A76" s="23" t="s">
        <v>62</v>
      </c>
      <c r="B76" s="23"/>
      <c r="C76" s="25">
        <v>42490</v>
      </c>
      <c r="D76" s="23" t="s">
        <v>63</v>
      </c>
      <c r="E76" s="23" t="s">
        <v>444</v>
      </c>
      <c r="F76" s="23"/>
      <c r="G76" s="24">
        <v>412.62</v>
      </c>
      <c r="H76" s="24">
        <v>0</v>
      </c>
      <c r="I76" s="24">
        <f t="shared" si="1"/>
        <v>4370427.37</v>
      </c>
    </row>
    <row r="77" spans="1:9" x14ac:dyDescent="0.25">
      <c r="A77" s="23" t="s">
        <v>62</v>
      </c>
      <c r="B77" s="23"/>
      <c r="C77" s="25">
        <v>42490</v>
      </c>
      <c r="D77" s="23" t="s">
        <v>63</v>
      </c>
      <c r="E77" s="23" t="s">
        <v>444</v>
      </c>
      <c r="F77" s="23"/>
      <c r="G77" s="24">
        <v>688.68</v>
      </c>
      <c r="H77" s="24">
        <v>0</v>
      </c>
      <c r="I77" s="24">
        <f t="shared" si="1"/>
        <v>4371116.05</v>
      </c>
    </row>
    <row r="78" spans="1:9" x14ac:dyDescent="0.25">
      <c r="A78" s="23" t="s">
        <v>62</v>
      </c>
      <c r="B78" s="23"/>
      <c r="C78" s="25">
        <v>42491</v>
      </c>
      <c r="D78" s="23" t="s">
        <v>63</v>
      </c>
      <c r="E78" s="23" t="s">
        <v>445</v>
      </c>
      <c r="F78" s="23"/>
      <c r="G78" s="24">
        <v>65632.92</v>
      </c>
      <c r="H78" s="24">
        <v>0</v>
      </c>
      <c r="I78" s="24">
        <f t="shared" si="1"/>
        <v>4436748.97</v>
      </c>
    </row>
    <row r="79" spans="1:9" x14ac:dyDescent="0.25">
      <c r="A79" s="23" t="s">
        <v>62</v>
      </c>
      <c r="B79" s="23"/>
      <c r="C79" s="25">
        <v>42491</v>
      </c>
      <c r="D79" s="23" t="s">
        <v>63</v>
      </c>
      <c r="E79" s="23" t="s">
        <v>446</v>
      </c>
      <c r="F79" s="23"/>
      <c r="G79" s="24">
        <v>441.6</v>
      </c>
      <c r="H79" s="24">
        <v>0</v>
      </c>
      <c r="I79" s="24">
        <f t="shared" si="1"/>
        <v>4437190.5699999994</v>
      </c>
    </row>
    <row r="80" spans="1:9" x14ac:dyDescent="0.25">
      <c r="A80" s="23" t="s">
        <v>62</v>
      </c>
      <c r="B80" s="23"/>
      <c r="C80" s="25">
        <v>42492</v>
      </c>
      <c r="D80" s="23" t="s">
        <v>63</v>
      </c>
      <c r="E80" s="23" t="s">
        <v>447</v>
      </c>
      <c r="F80" s="23"/>
      <c r="G80" s="24">
        <v>642.96</v>
      </c>
      <c r="H80" s="24">
        <v>0</v>
      </c>
      <c r="I80" s="24">
        <f t="shared" si="1"/>
        <v>4437833.5299999993</v>
      </c>
    </row>
    <row r="81" spans="1:9" x14ac:dyDescent="0.25">
      <c r="A81" s="23" t="s">
        <v>62</v>
      </c>
      <c r="B81" s="23"/>
      <c r="C81" s="25">
        <v>42492</v>
      </c>
      <c r="D81" s="23" t="s">
        <v>63</v>
      </c>
      <c r="E81" s="23" t="s">
        <v>448</v>
      </c>
      <c r="F81" s="23"/>
      <c r="G81" s="24">
        <v>1503.22</v>
      </c>
      <c r="H81" s="24">
        <v>0</v>
      </c>
      <c r="I81" s="24">
        <f t="shared" si="1"/>
        <v>4439336.7499999991</v>
      </c>
    </row>
    <row r="82" spans="1:9" x14ac:dyDescent="0.25">
      <c r="A82" s="23" t="s">
        <v>62</v>
      </c>
      <c r="B82" s="23"/>
      <c r="C82" s="25">
        <v>42493</v>
      </c>
      <c r="D82" s="23" t="s">
        <v>63</v>
      </c>
      <c r="E82" s="23" t="s">
        <v>449</v>
      </c>
      <c r="F82" s="23"/>
      <c r="G82" s="24">
        <v>6700</v>
      </c>
      <c r="H82" s="24">
        <v>0</v>
      </c>
      <c r="I82" s="24">
        <f t="shared" si="1"/>
        <v>4446036.7499999991</v>
      </c>
    </row>
    <row r="83" spans="1:9" x14ac:dyDescent="0.25">
      <c r="A83" s="23" t="s">
        <v>62</v>
      </c>
      <c r="B83" s="23"/>
      <c r="C83" s="25">
        <v>42495</v>
      </c>
      <c r="D83" s="23" t="s">
        <v>63</v>
      </c>
      <c r="E83" s="23" t="s">
        <v>450</v>
      </c>
      <c r="F83" s="23"/>
      <c r="G83" s="24">
        <v>11631</v>
      </c>
      <c r="H83" s="24">
        <v>0</v>
      </c>
      <c r="I83" s="24">
        <f t="shared" si="1"/>
        <v>4457667.7499999991</v>
      </c>
    </row>
    <row r="84" spans="1:9" x14ac:dyDescent="0.25">
      <c r="A84" s="23" t="s">
        <v>62</v>
      </c>
      <c r="B84" s="23"/>
      <c r="C84" s="25">
        <v>42499</v>
      </c>
      <c r="D84" s="23" t="s">
        <v>63</v>
      </c>
      <c r="E84" s="23" t="s">
        <v>451</v>
      </c>
      <c r="F84" s="23"/>
      <c r="G84" s="24">
        <v>8555.25</v>
      </c>
      <c r="H84" s="24">
        <v>0</v>
      </c>
      <c r="I84" s="24">
        <f t="shared" si="1"/>
        <v>4466222.9999999991</v>
      </c>
    </row>
    <row r="85" spans="1:9" x14ac:dyDescent="0.25">
      <c r="A85" s="23" t="s">
        <v>62</v>
      </c>
      <c r="B85" s="23"/>
      <c r="C85" s="25">
        <v>42500</v>
      </c>
      <c r="D85" s="23" t="s">
        <v>63</v>
      </c>
      <c r="E85" s="23" t="s">
        <v>452</v>
      </c>
      <c r="F85" s="23"/>
      <c r="G85" s="24">
        <v>15015.15</v>
      </c>
      <c r="H85" s="24">
        <v>0</v>
      </c>
      <c r="I85" s="24">
        <f t="shared" si="1"/>
        <v>4481238.1499999994</v>
      </c>
    </row>
    <row r="86" spans="1:9" x14ac:dyDescent="0.25">
      <c r="A86" s="23" t="s">
        <v>62</v>
      </c>
      <c r="B86" s="23"/>
      <c r="C86" s="25">
        <v>42500</v>
      </c>
      <c r="D86" s="23" t="s">
        <v>63</v>
      </c>
      <c r="E86" s="23" t="s">
        <v>453</v>
      </c>
      <c r="F86" s="23"/>
      <c r="G86" s="24">
        <v>110643.58</v>
      </c>
      <c r="H86" s="24">
        <v>0</v>
      </c>
      <c r="I86" s="24">
        <f t="shared" si="1"/>
        <v>4591881.7299999995</v>
      </c>
    </row>
    <row r="87" spans="1:9" x14ac:dyDescent="0.25">
      <c r="A87" s="23" t="s">
        <v>62</v>
      </c>
      <c r="B87" s="23"/>
      <c r="C87" s="25">
        <v>42500</v>
      </c>
      <c r="D87" s="23" t="s">
        <v>63</v>
      </c>
      <c r="E87" s="23" t="s">
        <v>454</v>
      </c>
      <c r="F87" s="23"/>
      <c r="G87" s="24">
        <v>2670</v>
      </c>
      <c r="H87" s="24">
        <v>0</v>
      </c>
      <c r="I87" s="24">
        <f t="shared" si="1"/>
        <v>4594551.7299999995</v>
      </c>
    </row>
    <row r="88" spans="1:9" x14ac:dyDescent="0.25">
      <c r="A88" s="23" t="s">
        <v>62</v>
      </c>
      <c r="B88" s="23"/>
      <c r="C88" s="25">
        <v>42500</v>
      </c>
      <c r="D88" s="23" t="s">
        <v>63</v>
      </c>
      <c r="E88" s="23" t="s">
        <v>455</v>
      </c>
      <c r="F88" s="23"/>
      <c r="G88" s="24">
        <v>543.79999999999995</v>
      </c>
      <c r="H88" s="24">
        <v>0</v>
      </c>
      <c r="I88" s="24">
        <f t="shared" si="1"/>
        <v>4595095.5299999993</v>
      </c>
    </row>
    <row r="89" spans="1:9" x14ac:dyDescent="0.25">
      <c r="A89" s="23" t="s">
        <v>62</v>
      </c>
      <c r="B89" s="23"/>
      <c r="C89" s="25">
        <v>42500</v>
      </c>
      <c r="D89" s="23" t="s">
        <v>63</v>
      </c>
      <c r="E89" s="23" t="s">
        <v>456</v>
      </c>
      <c r="F89" s="23"/>
      <c r="G89" s="24">
        <v>1855.8</v>
      </c>
      <c r="H89" s="24">
        <v>0</v>
      </c>
      <c r="I89" s="24">
        <f t="shared" si="1"/>
        <v>4596951.3299999991</v>
      </c>
    </row>
    <row r="90" spans="1:9" x14ac:dyDescent="0.25">
      <c r="A90" s="23" t="s">
        <v>62</v>
      </c>
      <c r="B90" s="23"/>
      <c r="C90" s="25">
        <v>42500</v>
      </c>
      <c r="D90" s="23" t="s">
        <v>63</v>
      </c>
      <c r="E90" s="23" t="s">
        <v>457</v>
      </c>
      <c r="F90" s="23"/>
      <c r="G90" s="24">
        <v>276.39999999999998</v>
      </c>
      <c r="H90" s="24">
        <v>0</v>
      </c>
      <c r="I90" s="24">
        <f t="shared" si="1"/>
        <v>4597227.7299999995</v>
      </c>
    </row>
    <row r="91" spans="1:9" x14ac:dyDescent="0.25">
      <c r="A91" s="23" t="s">
        <v>62</v>
      </c>
      <c r="B91" s="23"/>
      <c r="C91" s="25">
        <v>42500</v>
      </c>
      <c r="D91" s="23" t="s">
        <v>63</v>
      </c>
      <c r="E91" s="23" t="s">
        <v>458</v>
      </c>
      <c r="F91" s="23"/>
      <c r="G91" s="24">
        <v>680</v>
      </c>
      <c r="H91" s="24">
        <v>0</v>
      </c>
      <c r="I91" s="24">
        <f t="shared" si="1"/>
        <v>4597907.7299999995</v>
      </c>
    </row>
    <row r="92" spans="1:9" x14ac:dyDescent="0.25">
      <c r="A92" s="23" t="s">
        <v>62</v>
      </c>
      <c r="B92" s="23"/>
      <c r="C92" s="25">
        <v>42501</v>
      </c>
      <c r="D92" s="23" t="s">
        <v>63</v>
      </c>
      <c r="E92" s="23" t="s">
        <v>459</v>
      </c>
      <c r="F92" s="23"/>
      <c r="G92" s="24">
        <v>1510.96</v>
      </c>
      <c r="H92" s="24">
        <v>0</v>
      </c>
      <c r="I92" s="24">
        <f t="shared" si="1"/>
        <v>4599418.6899999995</v>
      </c>
    </row>
    <row r="93" spans="1:9" x14ac:dyDescent="0.25">
      <c r="A93" s="23" t="s">
        <v>62</v>
      </c>
      <c r="B93" s="23"/>
      <c r="C93" s="25">
        <v>42503</v>
      </c>
      <c r="D93" s="23" t="s">
        <v>63</v>
      </c>
      <c r="E93" s="23" t="s">
        <v>460</v>
      </c>
      <c r="F93" s="23"/>
      <c r="G93" s="24">
        <v>22090</v>
      </c>
      <c r="H93" s="24">
        <v>0</v>
      </c>
      <c r="I93" s="24">
        <f t="shared" si="1"/>
        <v>4621508.6899999995</v>
      </c>
    </row>
    <row r="94" spans="1:9" x14ac:dyDescent="0.25">
      <c r="A94" s="23" t="s">
        <v>62</v>
      </c>
      <c r="B94" s="23"/>
      <c r="C94" s="25">
        <v>42504</v>
      </c>
      <c r="D94" s="23" t="s">
        <v>63</v>
      </c>
      <c r="E94" s="23" t="s">
        <v>461</v>
      </c>
      <c r="F94" s="23"/>
      <c r="G94" s="24">
        <v>2140.61</v>
      </c>
      <c r="H94" s="24">
        <v>0</v>
      </c>
      <c r="I94" s="24">
        <f t="shared" si="1"/>
        <v>4623649.3</v>
      </c>
    </row>
    <row r="95" spans="1:9" x14ac:dyDescent="0.25">
      <c r="A95" s="23" t="s">
        <v>62</v>
      </c>
      <c r="B95" s="23"/>
      <c r="C95" s="25">
        <v>42506</v>
      </c>
      <c r="D95" s="23" t="s">
        <v>63</v>
      </c>
      <c r="E95" s="23" t="s">
        <v>462</v>
      </c>
      <c r="F95" s="23"/>
      <c r="G95" s="24">
        <v>1410</v>
      </c>
      <c r="H95" s="24">
        <v>0</v>
      </c>
      <c r="I95" s="24">
        <f t="shared" si="1"/>
        <v>4625059.3</v>
      </c>
    </row>
    <row r="96" spans="1:9" x14ac:dyDescent="0.25">
      <c r="A96" s="23" t="s">
        <v>62</v>
      </c>
      <c r="B96" s="23"/>
      <c r="C96" s="25">
        <v>42507</v>
      </c>
      <c r="D96" s="23" t="s">
        <v>63</v>
      </c>
      <c r="E96" s="23" t="s">
        <v>463</v>
      </c>
      <c r="F96" s="23"/>
      <c r="G96" s="24">
        <v>1290</v>
      </c>
      <c r="H96" s="24">
        <v>0</v>
      </c>
      <c r="I96" s="24">
        <f t="shared" si="1"/>
        <v>4626349.3</v>
      </c>
    </row>
    <row r="97" spans="1:9" x14ac:dyDescent="0.25">
      <c r="A97" s="23" t="s">
        <v>62</v>
      </c>
      <c r="B97" s="23"/>
      <c r="C97" s="25">
        <v>42507</v>
      </c>
      <c r="D97" s="23" t="s">
        <v>63</v>
      </c>
      <c r="E97" s="23" t="s">
        <v>464</v>
      </c>
      <c r="F97" s="23"/>
      <c r="G97" s="24">
        <v>13250</v>
      </c>
      <c r="H97" s="24">
        <v>0</v>
      </c>
      <c r="I97" s="24">
        <f t="shared" si="1"/>
        <v>4639599.3</v>
      </c>
    </row>
    <row r="98" spans="1:9" x14ac:dyDescent="0.25">
      <c r="A98" s="23" t="s">
        <v>62</v>
      </c>
      <c r="B98" s="23"/>
      <c r="C98" s="25">
        <v>42507</v>
      </c>
      <c r="D98" s="23" t="s">
        <v>63</v>
      </c>
      <c r="E98" s="23" t="s">
        <v>465</v>
      </c>
      <c r="F98" s="23"/>
      <c r="G98" s="24">
        <v>142746.22</v>
      </c>
      <c r="H98" s="24">
        <v>0</v>
      </c>
      <c r="I98" s="24">
        <f t="shared" si="1"/>
        <v>4782345.5199999996</v>
      </c>
    </row>
    <row r="99" spans="1:9" x14ac:dyDescent="0.25">
      <c r="A99" s="23" t="s">
        <v>62</v>
      </c>
      <c r="B99" s="23"/>
      <c r="C99" s="25">
        <v>42509</v>
      </c>
      <c r="D99" s="23" t="s">
        <v>63</v>
      </c>
      <c r="E99" s="23" t="s">
        <v>466</v>
      </c>
      <c r="F99" s="23"/>
      <c r="G99" s="24">
        <v>600.79999999999995</v>
      </c>
      <c r="H99" s="24">
        <v>0</v>
      </c>
      <c r="I99" s="24">
        <f t="shared" si="1"/>
        <v>4782946.3199999994</v>
      </c>
    </row>
    <row r="100" spans="1:9" x14ac:dyDescent="0.25">
      <c r="A100" s="23" t="s">
        <v>62</v>
      </c>
      <c r="B100" s="23"/>
      <c r="C100" s="25">
        <v>42510</v>
      </c>
      <c r="D100" s="23" t="s">
        <v>63</v>
      </c>
      <c r="E100" s="23" t="s">
        <v>467</v>
      </c>
      <c r="F100" s="23"/>
      <c r="G100" s="24">
        <v>225</v>
      </c>
      <c r="H100" s="24">
        <v>0</v>
      </c>
      <c r="I100" s="24">
        <f t="shared" si="1"/>
        <v>4783171.3199999994</v>
      </c>
    </row>
    <row r="101" spans="1:9" x14ac:dyDescent="0.25">
      <c r="A101" s="23" t="s">
        <v>62</v>
      </c>
      <c r="B101" s="23"/>
      <c r="C101" s="25">
        <v>42510</v>
      </c>
      <c r="D101" s="23" t="s">
        <v>63</v>
      </c>
      <c r="E101" s="23" t="s">
        <v>468</v>
      </c>
      <c r="F101" s="23"/>
      <c r="G101" s="24">
        <v>873.2</v>
      </c>
      <c r="H101" s="24">
        <v>0</v>
      </c>
      <c r="I101" s="24">
        <f t="shared" si="1"/>
        <v>4784044.5199999996</v>
      </c>
    </row>
    <row r="102" spans="1:9" x14ac:dyDescent="0.25">
      <c r="A102" s="23" t="s">
        <v>62</v>
      </c>
      <c r="B102" s="23"/>
      <c r="C102" s="25">
        <v>42510</v>
      </c>
      <c r="D102" s="23" t="s">
        <v>63</v>
      </c>
      <c r="E102" s="23" t="s">
        <v>469</v>
      </c>
      <c r="F102" s="23"/>
      <c r="G102" s="24">
        <v>1708.8</v>
      </c>
      <c r="H102" s="24">
        <v>0</v>
      </c>
      <c r="I102" s="24">
        <f t="shared" si="1"/>
        <v>4785753.3199999994</v>
      </c>
    </row>
    <row r="103" spans="1:9" x14ac:dyDescent="0.25">
      <c r="A103" s="23" t="s">
        <v>62</v>
      </c>
      <c r="B103" s="23"/>
      <c r="C103" s="25">
        <v>42511</v>
      </c>
      <c r="D103" s="23" t="s">
        <v>63</v>
      </c>
      <c r="E103" s="23" t="s">
        <v>82</v>
      </c>
      <c r="F103" s="23"/>
      <c r="G103" s="24">
        <v>4931.53</v>
      </c>
      <c r="H103" s="24">
        <v>0</v>
      </c>
      <c r="I103" s="24">
        <f t="shared" si="1"/>
        <v>4790684.8499999996</v>
      </c>
    </row>
    <row r="104" spans="1:9" x14ac:dyDescent="0.25">
      <c r="A104" s="23" t="s">
        <v>62</v>
      </c>
      <c r="B104" s="23"/>
      <c r="C104" s="25">
        <v>42511</v>
      </c>
      <c r="D104" s="23" t="s">
        <v>63</v>
      </c>
      <c r="E104" s="23" t="s">
        <v>470</v>
      </c>
      <c r="F104" s="23"/>
      <c r="G104" s="24">
        <v>1166.32</v>
      </c>
      <c r="H104" s="24">
        <v>0</v>
      </c>
      <c r="I104" s="24">
        <f t="shared" si="1"/>
        <v>4791851.17</v>
      </c>
    </row>
    <row r="105" spans="1:9" x14ac:dyDescent="0.25">
      <c r="A105" s="23" t="s">
        <v>62</v>
      </c>
      <c r="B105" s="23"/>
      <c r="C105" s="25">
        <v>42511</v>
      </c>
      <c r="D105" s="23" t="s">
        <v>63</v>
      </c>
      <c r="E105" s="23" t="s">
        <v>471</v>
      </c>
      <c r="F105" s="23"/>
      <c r="G105" s="24">
        <v>4436</v>
      </c>
      <c r="H105" s="24">
        <v>0</v>
      </c>
      <c r="I105" s="24">
        <f t="shared" si="1"/>
        <v>4796287.17</v>
      </c>
    </row>
    <row r="106" spans="1:9" x14ac:dyDescent="0.25">
      <c r="A106" s="23" t="s">
        <v>62</v>
      </c>
      <c r="B106" s="23"/>
      <c r="C106" s="25">
        <v>42511</v>
      </c>
      <c r="D106" s="23" t="s">
        <v>63</v>
      </c>
      <c r="E106" s="23" t="s">
        <v>472</v>
      </c>
      <c r="F106" s="23"/>
      <c r="G106" s="24">
        <v>146.61000000000001</v>
      </c>
      <c r="H106" s="24">
        <v>0</v>
      </c>
      <c r="I106" s="24">
        <f t="shared" si="1"/>
        <v>4796433.78</v>
      </c>
    </row>
    <row r="107" spans="1:9" x14ac:dyDescent="0.25">
      <c r="A107" s="23" t="s">
        <v>62</v>
      </c>
      <c r="B107" s="23"/>
      <c r="C107" s="25">
        <v>42513</v>
      </c>
      <c r="D107" s="23" t="s">
        <v>63</v>
      </c>
      <c r="E107" s="23" t="s">
        <v>473</v>
      </c>
      <c r="F107" s="23"/>
      <c r="G107" s="24">
        <v>2887.83</v>
      </c>
      <c r="H107" s="24">
        <v>0</v>
      </c>
      <c r="I107" s="24">
        <f t="shared" si="1"/>
        <v>4799321.6100000003</v>
      </c>
    </row>
    <row r="108" spans="1:9" x14ac:dyDescent="0.25">
      <c r="A108" s="23" t="s">
        <v>62</v>
      </c>
      <c r="B108" s="23"/>
      <c r="C108" s="25">
        <v>42513</v>
      </c>
      <c r="D108" s="23" t="s">
        <v>63</v>
      </c>
      <c r="E108" s="23" t="s">
        <v>474</v>
      </c>
      <c r="F108" s="23"/>
      <c r="G108" s="24">
        <v>330</v>
      </c>
      <c r="H108" s="24">
        <v>0</v>
      </c>
      <c r="I108" s="24">
        <f t="shared" si="1"/>
        <v>4799651.6100000003</v>
      </c>
    </row>
    <row r="109" spans="1:9" x14ac:dyDescent="0.25">
      <c r="A109" s="23" t="s">
        <v>62</v>
      </c>
      <c r="B109" s="23"/>
      <c r="C109" s="25">
        <v>42513</v>
      </c>
      <c r="D109" s="23" t="s">
        <v>63</v>
      </c>
      <c r="E109" s="23" t="s">
        <v>475</v>
      </c>
      <c r="F109" s="23"/>
      <c r="G109" s="24">
        <v>320</v>
      </c>
      <c r="H109" s="24">
        <v>0</v>
      </c>
      <c r="I109" s="24">
        <f t="shared" si="1"/>
        <v>4799971.6100000003</v>
      </c>
    </row>
    <row r="110" spans="1:9" x14ac:dyDescent="0.25">
      <c r="A110" s="23" t="s">
        <v>62</v>
      </c>
      <c r="B110" s="23"/>
      <c r="C110" s="25">
        <v>42514</v>
      </c>
      <c r="D110" s="23" t="s">
        <v>63</v>
      </c>
      <c r="E110" s="23" t="s">
        <v>476</v>
      </c>
      <c r="F110" s="23"/>
      <c r="G110" s="24">
        <v>14905.93</v>
      </c>
      <c r="H110" s="24">
        <v>0</v>
      </c>
      <c r="I110" s="24">
        <f t="shared" si="1"/>
        <v>4814877.54</v>
      </c>
    </row>
    <row r="111" spans="1:9" x14ac:dyDescent="0.25">
      <c r="A111" s="23" t="s">
        <v>62</v>
      </c>
      <c r="B111" s="23"/>
      <c r="C111" s="25">
        <v>42514</v>
      </c>
      <c r="D111" s="23" t="s">
        <v>63</v>
      </c>
      <c r="E111" s="23" t="s">
        <v>477</v>
      </c>
      <c r="F111" s="23"/>
      <c r="G111" s="24">
        <v>24639.27</v>
      </c>
      <c r="H111" s="24">
        <v>0</v>
      </c>
      <c r="I111" s="24">
        <f t="shared" si="1"/>
        <v>4839516.8099999996</v>
      </c>
    </row>
    <row r="112" spans="1:9" x14ac:dyDescent="0.25">
      <c r="A112" s="23" t="s">
        <v>62</v>
      </c>
      <c r="B112" s="23"/>
      <c r="C112" s="25">
        <v>42514</v>
      </c>
      <c r="D112" s="23" t="s">
        <v>63</v>
      </c>
      <c r="E112" s="23" t="s">
        <v>478</v>
      </c>
      <c r="F112" s="23"/>
      <c r="G112" s="24">
        <v>6101.75</v>
      </c>
      <c r="H112" s="24">
        <v>0</v>
      </c>
      <c r="I112" s="24">
        <f t="shared" si="1"/>
        <v>4845618.5599999996</v>
      </c>
    </row>
    <row r="113" spans="1:9" x14ac:dyDescent="0.25">
      <c r="A113" s="23" t="s">
        <v>62</v>
      </c>
      <c r="B113" s="23"/>
      <c r="C113" s="25">
        <v>42515</v>
      </c>
      <c r="D113" s="23" t="s">
        <v>63</v>
      </c>
      <c r="E113" s="23" t="s">
        <v>479</v>
      </c>
      <c r="F113" s="23"/>
      <c r="G113" s="24">
        <v>887.37</v>
      </c>
      <c r="H113" s="24">
        <v>0</v>
      </c>
      <c r="I113" s="24">
        <f t="shared" si="1"/>
        <v>4846505.93</v>
      </c>
    </row>
    <row r="114" spans="1:9" x14ac:dyDescent="0.25">
      <c r="A114" s="23" t="s">
        <v>62</v>
      </c>
      <c r="B114" s="23"/>
      <c r="C114" s="25">
        <v>42515</v>
      </c>
      <c r="D114" s="23" t="s">
        <v>63</v>
      </c>
      <c r="E114" s="23" t="s">
        <v>480</v>
      </c>
      <c r="F114" s="23"/>
      <c r="G114" s="24">
        <v>90955.17</v>
      </c>
      <c r="H114" s="24">
        <v>0</v>
      </c>
      <c r="I114" s="24">
        <f t="shared" si="1"/>
        <v>4937461.0999999996</v>
      </c>
    </row>
    <row r="115" spans="1:9" x14ac:dyDescent="0.25">
      <c r="A115" s="23" t="s">
        <v>62</v>
      </c>
      <c r="B115" s="23"/>
      <c r="C115" s="25">
        <v>42515</v>
      </c>
      <c r="D115" s="23" t="s">
        <v>63</v>
      </c>
      <c r="E115" s="23" t="s">
        <v>481</v>
      </c>
      <c r="F115" s="23"/>
      <c r="G115" s="24">
        <v>63576.17</v>
      </c>
      <c r="H115" s="24">
        <v>0</v>
      </c>
      <c r="I115" s="24">
        <f t="shared" si="1"/>
        <v>5001037.2699999996</v>
      </c>
    </row>
    <row r="116" spans="1:9" x14ac:dyDescent="0.25">
      <c r="A116" s="23" t="s">
        <v>62</v>
      </c>
      <c r="B116" s="23"/>
      <c r="C116" s="25">
        <v>42516</v>
      </c>
      <c r="D116" s="23" t="s">
        <v>63</v>
      </c>
      <c r="E116" s="23" t="s">
        <v>482</v>
      </c>
      <c r="F116" s="23"/>
      <c r="G116" s="24">
        <v>575.19000000000005</v>
      </c>
      <c r="H116" s="24">
        <v>0</v>
      </c>
      <c r="I116" s="24">
        <f t="shared" si="1"/>
        <v>5001612.46</v>
      </c>
    </row>
    <row r="117" spans="1:9" x14ac:dyDescent="0.25">
      <c r="A117" s="23" t="s">
        <v>62</v>
      </c>
      <c r="B117" s="23"/>
      <c r="C117" s="25">
        <v>42520</v>
      </c>
      <c r="D117" s="23" t="s">
        <v>63</v>
      </c>
      <c r="E117" s="23" t="s">
        <v>483</v>
      </c>
      <c r="F117" s="23"/>
      <c r="G117" s="24">
        <v>127121.5</v>
      </c>
      <c r="H117" s="24">
        <v>0</v>
      </c>
      <c r="I117" s="24">
        <f t="shared" si="1"/>
        <v>5128733.96</v>
      </c>
    </row>
    <row r="118" spans="1:9" x14ac:dyDescent="0.25">
      <c r="A118" s="23" t="s">
        <v>62</v>
      </c>
      <c r="B118" s="23"/>
      <c r="C118" s="25">
        <v>42520</v>
      </c>
      <c r="D118" s="23" t="s">
        <v>63</v>
      </c>
      <c r="E118" s="23" t="s">
        <v>484</v>
      </c>
      <c r="F118" s="23"/>
      <c r="G118" s="24">
        <v>7192.37</v>
      </c>
      <c r="H118" s="24">
        <v>0</v>
      </c>
      <c r="I118" s="24">
        <f t="shared" si="1"/>
        <v>5135926.33</v>
      </c>
    </row>
    <row r="119" spans="1:9" x14ac:dyDescent="0.25">
      <c r="A119" s="23" t="s">
        <v>62</v>
      </c>
      <c r="B119" s="23"/>
      <c r="C119" s="25">
        <v>42520</v>
      </c>
      <c r="D119" s="23" t="s">
        <v>63</v>
      </c>
      <c r="E119" s="23" t="s">
        <v>485</v>
      </c>
      <c r="F119" s="23"/>
      <c r="G119" s="24">
        <v>720</v>
      </c>
      <c r="H119" s="24">
        <v>0</v>
      </c>
      <c r="I119" s="24">
        <f t="shared" si="1"/>
        <v>5136646.33</v>
      </c>
    </row>
    <row r="120" spans="1:9" x14ac:dyDescent="0.25">
      <c r="A120" s="23" t="s">
        <v>62</v>
      </c>
      <c r="B120" s="23"/>
      <c r="C120" s="25">
        <v>42521</v>
      </c>
      <c r="D120" s="23" t="s">
        <v>63</v>
      </c>
      <c r="E120" s="23" t="s">
        <v>486</v>
      </c>
      <c r="F120" s="23"/>
      <c r="G120" s="24">
        <v>16052.54</v>
      </c>
      <c r="H120" s="24">
        <v>0</v>
      </c>
      <c r="I120" s="24">
        <f t="shared" si="1"/>
        <v>5152698.87</v>
      </c>
    </row>
    <row r="121" spans="1:9" x14ac:dyDescent="0.25">
      <c r="A121" s="23" t="s">
        <v>62</v>
      </c>
      <c r="B121" s="23"/>
      <c r="C121" s="25">
        <v>42521</v>
      </c>
      <c r="D121" s="23" t="s">
        <v>63</v>
      </c>
      <c r="E121" s="23" t="s">
        <v>487</v>
      </c>
      <c r="F121" s="23"/>
      <c r="G121" s="24">
        <v>3065.75</v>
      </c>
      <c r="H121" s="24">
        <v>0</v>
      </c>
      <c r="I121" s="24">
        <f t="shared" si="1"/>
        <v>5155764.62</v>
      </c>
    </row>
    <row r="122" spans="1:9" x14ac:dyDescent="0.25">
      <c r="A122" s="23" t="s">
        <v>62</v>
      </c>
      <c r="B122" s="23"/>
      <c r="C122" s="25">
        <v>42521</v>
      </c>
      <c r="D122" s="23" t="s">
        <v>63</v>
      </c>
      <c r="E122" s="23" t="s">
        <v>488</v>
      </c>
      <c r="F122" s="23"/>
      <c r="G122" s="24">
        <v>5508.48</v>
      </c>
      <c r="H122" s="24">
        <v>0</v>
      </c>
      <c r="I122" s="24">
        <f t="shared" si="1"/>
        <v>5161273.1000000006</v>
      </c>
    </row>
    <row r="123" spans="1:9" x14ac:dyDescent="0.25">
      <c r="A123" s="23" t="s">
        <v>62</v>
      </c>
      <c r="B123" s="23"/>
      <c r="C123" s="25">
        <v>42521</v>
      </c>
      <c r="D123" s="23" t="s">
        <v>63</v>
      </c>
      <c r="E123" s="23" t="s">
        <v>489</v>
      </c>
      <c r="F123" s="23"/>
      <c r="G123" s="24">
        <v>20531.009999999998</v>
      </c>
      <c r="H123" s="24">
        <v>0</v>
      </c>
      <c r="I123" s="24">
        <f t="shared" si="1"/>
        <v>5181804.1100000003</v>
      </c>
    </row>
    <row r="124" spans="1:9" x14ac:dyDescent="0.25">
      <c r="A124" s="23" t="s">
        <v>62</v>
      </c>
      <c r="B124" s="23"/>
      <c r="C124" s="25">
        <v>42521</v>
      </c>
      <c r="D124" s="23" t="s">
        <v>63</v>
      </c>
      <c r="E124" s="23" t="s">
        <v>489</v>
      </c>
      <c r="F124" s="23"/>
      <c r="G124" s="24">
        <v>4824.84</v>
      </c>
      <c r="H124" s="24">
        <v>0</v>
      </c>
      <c r="I124" s="24">
        <f t="shared" si="1"/>
        <v>5186628.95</v>
      </c>
    </row>
    <row r="125" spans="1:9" x14ac:dyDescent="0.25">
      <c r="A125" s="23" t="s">
        <v>62</v>
      </c>
      <c r="B125" s="23"/>
      <c r="C125" s="25">
        <v>42521</v>
      </c>
      <c r="D125" s="23" t="s">
        <v>63</v>
      </c>
      <c r="E125" s="23" t="s">
        <v>489</v>
      </c>
      <c r="F125" s="23"/>
      <c r="G125" s="24">
        <v>410.64</v>
      </c>
      <c r="H125" s="24">
        <v>0</v>
      </c>
      <c r="I125" s="24">
        <f t="shared" si="1"/>
        <v>5187039.59</v>
      </c>
    </row>
    <row r="126" spans="1:9" x14ac:dyDescent="0.25">
      <c r="A126" s="23" t="s">
        <v>62</v>
      </c>
      <c r="B126" s="23"/>
      <c r="C126" s="25">
        <v>42522</v>
      </c>
      <c r="D126" s="23" t="s">
        <v>63</v>
      </c>
      <c r="E126" s="23" t="s">
        <v>490</v>
      </c>
      <c r="F126" s="23"/>
      <c r="G126" s="24">
        <v>15948.31</v>
      </c>
      <c r="H126" s="24">
        <v>0</v>
      </c>
      <c r="I126" s="24">
        <f t="shared" si="1"/>
        <v>5202987.8999999994</v>
      </c>
    </row>
    <row r="127" spans="1:9" x14ac:dyDescent="0.25">
      <c r="A127" s="23" t="s">
        <v>62</v>
      </c>
      <c r="B127" s="23"/>
      <c r="C127" s="25">
        <v>42522</v>
      </c>
      <c r="D127" s="23" t="s">
        <v>63</v>
      </c>
      <c r="E127" s="23" t="s">
        <v>491</v>
      </c>
      <c r="F127" s="23"/>
      <c r="G127" s="24">
        <v>2824.02</v>
      </c>
      <c r="H127" s="24">
        <v>0</v>
      </c>
      <c r="I127" s="24">
        <f t="shared" si="1"/>
        <v>5205811.919999999</v>
      </c>
    </row>
    <row r="128" spans="1:9" x14ac:dyDescent="0.25">
      <c r="A128" s="23" t="s">
        <v>62</v>
      </c>
      <c r="B128" s="23"/>
      <c r="C128" s="25">
        <v>42522</v>
      </c>
      <c r="D128" s="23" t="s">
        <v>63</v>
      </c>
      <c r="E128" s="23" t="s">
        <v>492</v>
      </c>
      <c r="F128" s="23"/>
      <c r="G128" s="24">
        <v>147767.17000000001</v>
      </c>
      <c r="H128" s="24">
        <v>0</v>
      </c>
      <c r="I128" s="24">
        <f t="shared" si="1"/>
        <v>5353579.0899999989</v>
      </c>
    </row>
    <row r="129" spans="1:9" x14ac:dyDescent="0.25">
      <c r="A129" s="23" t="s">
        <v>62</v>
      </c>
      <c r="B129" s="23"/>
      <c r="C129" s="25">
        <v>42522</v>
      </c>
      <c r="D129" s="23" t="s">
        <v>63</v>
      </c>
      <c r="E129" s="23" t="s">
        <v>493</v>
      </c>
      <c r="F129" s="23"/>
      <c r="G129" s="24">
        <v>12316.44</v>
      </c>
      <c r="H129" s="24">
        <v>0</v>
      </c>
      <c r="I129" s="24">
        <f t="shared" si="1"/>
        <v>5365895.5299999993</v>
      </c>
    </row>
    <row r="130" spans="1:9" x14ac:dyDescent="0.25">
      <c r="A130" s="23" t="s">
        <v>62</v>
      </c>
      <c r="B130" s="23"/>
      <c r="C130" s="25">
        <v>42522</v>
      </c>
      <c r="D130" s="23" t="s">
        <v>63</v>
      </c>
      <c r="E130" s="23" t="s">
        <v>494</v>
      </c>
      <c r="F130" s="23"/>
      <c r="G130" s="24">
        <v>4842.25</v>
      </c>
      <c r="H130" s="24">
        <v>0</v>
      </c>
      <c r="I130" s="24">
        <f t="shared" si="1"/>
        <v>5370737.7799999993</v>
      </c>
    </row>
    <row r="131" spans="1:9" x14ac:dyDescent="0.25">
      <c r="A131" s="23" t="s">
        <v>62</v>
      </c>
      <c r="B131" s="23"/>
      <c r="C131" s="25">
        <v>42522</v>
      </c>
      <c r="D131" s="23" t="s">
        <v>63</v>
      </c>
      <c r="E131" s="23" t="s">
        <v>495</v>
      </c>
      <c r="F131" s="23"/>
      <c r="G131" s="24">
        <v>1072.1400000000001</v>
      </c>
      <c r="H131" s="24">
        <v>0</v>
      </c>
      <c r="I131" s="24">
        <f t="shared" si="1"/>
        <v>5371809.919999999</v>
      </c>
    </row>
    <row r="132" spans="1:9" x14ac:dyDescent="0.25">
      <c r="A132" s="23" t="s">
        <v>62</v>
      </c>
      <c r="B132" s="23"/>
      <c r="C132" s="25">
        <v>42522</v>
      </c>
      <c r="D132" s="23" t="s">
        <v>63</v>
      </c>
      <c r="E132" s="23" t="s">
        <v>496</v>
      </c>
      <c r="F132" s="23"/>
      <c r="G132" s="24">
        <v>17.809999999999999</v>
      </c>
      <c r="H132" s="24">
        <v>0</v>
      </c>
      <c r="I132" s="24">
        <f t="shared" si="1"/>
        <v>5371827.7299999986</v>
      </c>
    </row>
    <row r="133" spans="1:9" x14ac:dyDescent="0.25">
      <c r="A133" s="23" t="s">
        <v>62</v>
      </c>
      <c r="B133" s="23"/>
      <c r="C133" s="25">
        <v>42522</v>
      </c>
      <c r="D133" s="23" t="s">
        <v>63</v>
      </c>
      <c r="E133" s="23" t="s">
        <v>497</v>
      </c>
      <c r="F133" s="23"/>
      <c r="G133" s="24">
        <v>4662</v>
      </c>
      <c r="H133" s="24">
        <v>0</v>
      </c>
      <c r="I133" s="24">
        <f t="shared" ref="I133:I158" si="2">I132+G133-H133</f>
        <v>5376489.7299999986</v>
      </c>
    </row>
    <row r="134" spans="1:9" x14ac:dyDescent="0.25">
      <c r="A134" s="23" t="s">
        <v>62</v>
      </c>
      <c r="B134" s="23"/>
      <c r="C134" s="25">
        <v>42523</v>
      </c>
      <c r="D134" s="23" t="s">
        <v>63</v>
      </c>
      <c r="E134" s="23" t="s">
        <v>498</v>
      </c>
      <c r="F134" s="23"/>
      <c r="G134" s="24">
        <v>465</v>
      </c>
      <c r="H134" s="24">
        <v>0</v>
      </c>
      <c r="I134" s="24">
        <f t="shared" si="2"/>
        <v>5376954.7299999986</v>
      </c>
    </row>
    <row r="135" spans="1:9" x14ac:dyDescent="0.25">
      <c r="A135" s="23" t="s">
        <v>62</v>
      </c>
      <c r="B135" s="23"/>
      <c r="C135" s="25">
        <v>42523</v>
      </c>
      <c r="D135" s="23" t="s">
        <v>63</v>
      </c>
      <c r="E135" s="23" t="s">
        <v>499</v>
      </c>
      <c r="F135" s="23"/>
      <c r="G135" s="24">
        <v>850</v>
      </c>
      <c r="H135" s="24">
        <v>0</v>
      </c>
      <c r="I135" s="24">
        <f t="shared" si="2"/>
        <v>5377804.7299999986</v>
      </c>
    </row>
    <row r="136" spans="1:9" x14ac:dyDescent="0.25">
      <c r="A136" s="23" t="s">
        <v>62</v>
      </c>
      <c r="B136" s="23"/>
      <c r="C136" s="25">
        <v>42527</v>
      </c>
      <c r="D136" s="23" t="s">
        <v>63</v>
      </c>
      <c r="E136" s="23" t="s">
        <v>500</v>
      </c>
      <c r="F136" s="23"/>
      <c r="G136" s="24">
        <v>8046.51</v>
      </c>
      <c r="H136" s="24">
        <v>0</v>
      </c>
      <c r="I136" s="24">
        <f t="shared" si="2"/>
        <v>5385851.2399999984</v>
      </c>
    </row>
    <row r="137" spans="1:9" x14ac:dyDescent="0.25">
      <c r="A137" s="23" t="s">
        <v>62</v>
      </c>
      <c r="B137" s="23"/>
      <c r="C137" s="25">
        <v>42527</v>
      </c>
      <c r="D137" s="23" t="s">
        <v>63</v>
      </c>
      <c r="E137" s="23" t="s">
        <v>501</v>
      </c>
      <c r="F137" s="23"/>
      <c r="G137" s="24">
        <v>133.6</v>
      </c>
      <c r="H137" s="24">
        <v>0</v>
      </c>
      <c r="I137" s="24">
        <f t="shared" si="2"/>
        <v>5385984.839999998</v>
      </c>
    </row>
    <row r="138" spans="1:9" x14ac:dyDescent="0.25">
      <c r="A138" s="23" t="s">
        <v>62</v>
      </c>
      <c r="B138" s="23"/>
      <c r="C138" s="25">
        <v>42527</v>
      </c>
      <c r="D138" s="23" t="s">
        <v>63</v>
      </c>
      <c r="E138" s="23" t="s">
        <v>502</v>
      </c>
      <c r="F138" s="23"/>
      <c r="G138" s="24">
        <v>288</v>
      </c>
      <c r="H138" s="24">
        <v>0</v>
      </c>
      <c r="I138" s="24">
        <f t="shared" si="2"/>
        <v>5386272.839999998</v>
      </c>
    </row>
    <row r="139" spans="1:9" x14ac:dyDescent="0.25">
      <c r="A139" s="23" t="s">
        <v>62</v>
      </c>
      <c r="B139" s="23"/>
      <c r="C139" s="25">
        <v>42529</v>
      </c>
      <c r="D139" s="23" t="s">
        <v>63</v>
      </c>
      <c r="E139" s="23" t="s">
        <v>503</v>
      </c>
      <c r="F139" s="23"/>
      <c r="G139" s="24">
        <v>65</v>
      </c>
      <c r="H139" s="24">
        <v>0</v>
      </c>
      <c r="I139" s="24">
        <f t="shared" si="2"/>
        <v>5386337.839999998</v>
      </c>
    </row>
    <row r="140" spans="1:9" x14ac:dyDescent="0.25">
      <c r="A140" s="23" t="s">
        <v>62</v>
      </c>
      <c r="B140" s="23"/>
      <c r="C140" s="25">
        <v>42530</v>
      </c>
      <c r="D140" s="23" t="s">
        <v>63</v>
      </c>
      <c r="E140" s="23" t="s">
        <v>504</v>
      </c>
      <c r="F140" s="23"/>
      <c r="G140" s="24">
        <v>1227.46</v>
      </c>
      <c r="H140" s="24">
        <v>0</v>
      </c>
      <c r="I140" s="24">
        <f t="shared" si="2"/>
        <v>5387565.299999998</v>
      </c>
    </row>
    <row r="141" spans="1:9" x14ac:dyDescent="0.25">
      <c r="A141" s="23" t="s">
        <v>62</v>
      </c>
      <c r="B141" s="23"/>
      <c r="C141" s="25">
        <v>42531</v>
      </c>
      <c r="D141" s="23" t="s">
        <v>63</v>
      </c>
      <c r="E141" s="23" t="s">
        <v>505</v>
      </c>
      <c r="F141" s="23"/>
      <c r="G141" s="24">
        <v>4662</v>
      </c>
      <c r="H141" s="24">
        <v>0</v>
      </c>
      <c r="I141" s="24">
        <f t="shared" si="2"/>
        <v>5392227.299999998</v>
      </c>
    </row>
    <row r="142" spans="1:9" x14ac:dyDescent="0.25">
      <c r="A142" s="23" t="s">
        <v>62</v>
      </c>
      <c r="B142" s="23"/>
      <c r="C142" s="25">
        <v>42536</v>
      </c>
      <c r="D142" s="23" t="s">
        <v>63</v>
      </c>
      <c r="E142" s="23" t="s">
        <v>506</v>
      </c>
      <c r="F142" s="23"/>
      <c r="G142" s="24">
        <v>3728.14</v>
      </c>
      <c r="H142" s="24">
        <v>0</v>
      </c>
      <c r="I142" s="24">
        <f t="shared" si="2"/>
        <v>5395955.4399999976</v>
      </c>
    </row>
    <row r="143" spans="1:9" x14ac:dyDescent="0.25">
      <c r="A143" s="23" t="s">
        <v>62</v>
      </c>
      <c r="B143" s="23"/>
      <c r="C143" s="25">
        <v>42536</v>
      </c>
      <c r="D143" s="23" t="s">
        <v>63</v>
      </c>
      <c r="E143" s="23" t="s">
        <v>507</v>
      </c>
      <c r="F143" s="23"/>
      <c r="G143" s="24">
        <v>709.88</v>
      </c>
      <c r="H143" s="24">
        <v>0</v>
      </c>
      <c r="I143" s="24">
        <f t="shared" si="2"/>
        <v>5396665.3199999975</v>
      </c>
    </row>
    <row r="144" spans="1:9" x14ac:dyDescent="0.25">
      <c r="A144" s="23" t="s">
        <v>62</v>
      </c>
      <c r="B144" s="23"/>
      <c r="C144" s="25">
        <v>42538</v>
      </c>
      <c r="D144" s="23" t="s">
        <v>63</v>
      </c>
      <c r="E144" s="23" t="s">
        <v>508</v>
      </c>
      <c r="F144" s="23"/>
      <c r="G144" s="24">
        <v>2372.89</v>
      </c>
      <c r="H144" s="24">
        <v>0</v>
      </c>
      <c r="I144" s="24">
        <f t="shared" si="2"/>
        <v>5399038.2099999972</v>
      </c>
    </row>
    <row r="145" spans="1:9" x14ac:dyDescent="0.25">
      <c r="A145" s="23" t="s">
        <v>62</v>
      </c>
      <c r="B145" s="23"/>
      <c r="C145" s="25">
        <v>42541</v>
      </c>
      <c r="D145" s="23" t="s">
        <v>63</v>
      </c>
      <c r="E145" s="23" t="s">
        <v>509</v>
      </c>
      <c r="F145" s="23"/>
      <c r="G145" s="24">
        <v>6751.22</v>
      </c>
      <c r="H145" s="24">
        <v>0</v>
      </c>
      <c r="I145" s="24">
        <f t="shared" si="2"/>
        <v>5405789.4299999969</v>
      </c>
    </row>
    <row r="146" spans="1:9" x14ac:dyDescent="0.25">
      <c r="A146" s="23" t="s">
        <v>62</v>
      </c>
      <c r="B146" s="23"/>
      <c r="C146" s="25">
        <v>42541</v>
      </c>
      <c r="D146" s="23" t="s">
        <v>63</v>
      </c>
      <c r="E146" s="23" t="s">
        <v>510</v>
      </c>
      <c r="F146" s="23"/>
      <c r="G146" s="24">
        <v>2935.39</v>
      </c>
      <c r="H146" s="24">
        <v>0</v>
      </c>
      <c r="I146" s="24">
        <f t="shared" si="2"/>
        <v>5408724.8199999966</v>
      </c>
    </row>
    <row r="147" spans="1:9" x14ac:dyDescent="0.25">
      <c r="A147" s="23" t="s">
        <v>62</v>
      </c>
      <c r="B147" s="23"/>
      <c r="C147" s="25">
        <v>42541</v>
      </c>
      <c r="D147" s="23" t="s">
        <v>63</v>
      </c>
      <c r="E147" s="23" t="s">
        <v>511</v>
      </c>
      <c r="F147" s="23"/>
      <c r="G147" s="24">
        <v>2782.05</v>
      </c>
      <c r="H147" s="24">
        <v>0</v>
      </c>
      <c r="I147" s="24">
        <f t="shared" si="2"/>
        <v>5411506.8699999964</v>
      </c>
    </row>
    <row r="148" spans="1:9" x14ac:dyDescent="0.25">
      <c r="A148" s="23" t="s">
        <v>62</v>
      </c>
      <c r="B148" s="23"/>
      <c r="C148" s="25">
        <v>42541</v>
      </c>
      <c r="D148" s="23" t="s">
        <v>63</v>
      </c>
      <c r="E148" s="23" t="s">
        <v>512</v>
      </c>
      <c r="F148" s="23"/>
      <c r="G148" s="24">
        <v>4697.1000000000004</v>
      </c>
      <c r="H148" s="24">
        <v>0</v>
      </c>
      <c r="I148" s="24">
        <f t="shared" si="2"/>
        <v>5416203.969999996</v>
      </c>
    </row>
    <row r="149" spans="1:9" x14ac:dyDescent="0.25">
      <c r="A149" s="23" t="s">
        <v>62</v>
      </c>
      <c r="B149" s="23"/>
      <c r="C149" s="25">
        <v>42541</v>
      </c>
      <c r="D149" s="23" t="s">
        <v>63</v>
      </c>
      <c r="E149" s="23" t="s">
        <v>513</v>
      </c>
      <c r="F149" s="23"/>
      <c r="G149" s="24">
        <v>149.99</v>
      </c>
      <c r="H149" s="24">
        <v>0</v>
      </c>
      <c r="I149" s="24">
        <f t="shared" si="2"/>
        <v>5416353.9599999962</v>
      </c>
    </row>
    <row r="150" spans="1:9" x14ac:dyDescent="0.25">
      <c r="A150" s="23" t="s">
        <v>62</v>
      </c>
      <c r="B150" s="23"/>
      <c r="C150" s="25">
        <v>42542</v>
      </c>
      <c r="D150" s="23" t="s">
        <v>63</v>
      </c>
      <c r="E150" s="23" t="s">
        <v>514</v>
      </c>
      <c r="F150" s="23"/>
      <c r="G150" s="24">
        <v>3061.28</v>
      </c>
      <c r="H150" s="24">
        <v>0</v>
      </c>
      <c r="I150" s="24">
        <f t="shared" si="2"/>
        <v>5419415.2399999965</v>
      </c>
    </row>
    <row r="151" spans="1:9" x14ac:dyDescent="0.25">
      <c r="A151" s="23" t="s">
        <v>62</v>
      </c>
      <c r="B151" s="23"/>
      <c r="C151" s="25">
        <v>42544</v>
      </c>
      <c r="D151" s="23" t="s">
        <v>63</v>
      </c>
      <c r="E151" s="23" t="s">
        <v>515</v>
      </c>
      <c r="F151" s="23"/>
      <c r="G151" s="24">
        <v>17949.5</v>
      </c>
      <c r="H151" s="24">
        <v>0</v>
      </c>
      <c r="I151" s="24">
        <f t="shared" si="2"/>
        <v>5437364.7399999965</v>
      </c>
    </row>
    <row r="152" spans="1:9" x14ac:dyDescent="0.25">
      <c r="A152" s="23" t="s">
        <v>62</v>
      </c>
      <c r="B152" s="23"/>
      <c r="C152" s="25">
        <v>42546</v>
      </c>
      <c r="D152" s="23" t="s">
        <v>63</v>
      </c>
      <c r="E152" s="23" t="s">
        <v>516</v>
      </c>
      <c r="F152" s="23"/>
      <c r="G152" s="24">
        <v>465</v>
      </c>
      <c r="H152" s="24">
        <v>0</v>
      </c>
      <c r="I152" s="24">
        <f t="shared" si="2"/>
        <v>5437829.7399999965</v>
      </c>
    </row>
    <row r="153" spans="1:9" x14ac:dyDescent="0.25">
      <c r="A153" s="23" t="s">
        <v>62</v>
      </c>
      <c r="B153" s="23"/>
      <c r="C153" s="25">
        <v>42546</v>
      </c>
      <c r="D153" s="23" t="s">
        <v>63</v>
      </c>
      <c r="E153" s="23" t="s">
        <v>517</v>
      </c>
      <c r="F153" s="23"/>
      <c r="G153" s="24">
        <v>32</v>
      </c>
      <c r="H153" s="24">
        <v>0</v>
      </c>
      <c r="I153" s="24">
        <f t="shared" si="2"/>
        <v>5437861.7399999965</v>
      </c>
    </row>
    <row r="154" spans="1:9" x14ac:dyDescent="0.25">
      <c r="A154" s="23" t="s">
        <v>62</v>
      </c>
      <c r="B154" s="23"/>
      <c r="C154" s="25">
        <v>42548</v>
      </c>
      <c r="D154" s="23" t="s">
        <v>63</v>
      </c>
      <c r="E154" s="23" t="s">
        <v>518</v>
      </c>
      <c r="F154" s="23"/>
      <c r="G154" s="24">
        <v>1565</v>
      </c>
      <c r="H154" s="24">
        <v>0</v>
      </c>
      <c r="I154" s="24">
        <f t="shared" si="2"/>
        <v>5439426.7399999965</v>
      </c>
    </row>
    <row r="155" spans="1:9" x14ac:dyDescent="0.25">
      <c r="A155" s="23" t="s">
        <v>62</v>
      </c>
      <c r="B155" s="23"/>
      <c r="C155" s="25">
        <v>42550</v>
      </c>
      <c r="D155" s="23" t="s">
        <v>63</v>
      </c>
      <c r="E155" s="23" t="s">
        <v>519</v>
      </c>
      <c r="F155" s="23"/>
      <c r="G155" s="24">
        <v>335.48</v>
      </c>
      <c r="H155" s="24">
        <v>0</v>
      </c>
      <c r="I155" s="24">
        <f t="shared" si="2"/>
        <v>5439762.2199999969</v>
      </c>
    </row>
    <row r="156" spans="1:9" x14ac:dyDescent="0.25">
      <c r="A156" s="23" t="s">
        <v>62</v>
      </c>
      <c r="B156" s="23"/>
      <c r="C156" s="25">
        <v>42551</v>
      </c>
      <c r="D156" s="23" t="s">
        <v>63</v>
      </c>
      <c r="E156" s="23" t="s">
        <v>520</v>
      </c>
      <c r="F156" s="23"/>
      <c r="G156" s="24">
        <v>9841.84</v>
      </c>
      <c r="H156" s="24">
        <v>0</v>
      </c>
      <c r="I156" s="24">
        <f t="shared" si="2"/>
        <v>5449604.0599999968</v>
      </c>
    </row>
    <row r="157" spans="1:9" x14ac:dyDescent="0.25">
      <c r="A157" s="23" t="s">
        <v>62</v>
      </c>
      <c r="B157" s="23"/>
      <c r="C157" s="25">
        <v>42551</v>
      </c>
      <c r="D157" s="23" t="s">
        <v>63</v>
      </c>
      <c r="E157" s="23" t="s">
        <v>520</v>
      </c>
      <c r="F157" s="23"/>
      <c r="G157" s="24">
        <v>2312.84</v>
      </c>
      <c r="H157" s="24">
        <v>0</v>
      </c>
      <c r="I157" s="24">
        <f t="shared" si="2"/>
        <v>5451916.8999999966</v>
      </c>
    </row>
    <row r="158" spans="1:9" x14ac:dyDescent="0.25">
      <c r="A158" s="23" t="s">
        <v>62</v>
      </c>
      <c r="B158" s="23"/>
      <c r="C158" s="25">
        <v>42551</v>
      </c>
      <c r="D158" s="23" t="s">
        <v>63</v>
      </c>
      <c r="E158" s="23" t="s">
        <v>520</v>
      </c>
      <c r="F158" s="23"/>
      <c r="G158" s="24">
        <v>196.85</v>
      </c>
      <c r="H158" s="24">
        <v>0</v>
      </c>
      <c r="I158" s="36">
        <f t="shared" si="2"/>
        <v>5452113.7499999963</v>
      </c>
    </row>
    <row r="159" spans="1:9" x14ac:dyDescent="0.25">
      <c r="A159" s="38" t="s">
        <v>52</v>
      </c>
      <c r="B159" s="38"/>
      <c r="C159" s="38" t="s">
        <v>55</v>
      </c>
      <c r="D159" s="38" t="s">
        <v>56</v>
      </c>
      <c r="E159" s="38" t="s">
        <v>57</v>
      </c>
      <c r="F159" s="38"/>
      <c r="G159" s="39" t="s">
        <v>59</v>
      </c>
      <c r="H159" s="39" t="s">
        <v>60</v>
      </c>
      <c r="I159" s="39" t="s">
        <v>61</v>
      </c>
    </row>
    <row r="160" spans="1:9" x14ac:dyDescent="0.25">
      <c r="A160" s="23" t="s">
        <v>586</v>
      </c>
      <c r="B160" s="23"/>
      <c r="C160" s="25">
        <v>42461</v>
      </c>
      <c r="D160" s="23"/>
      <c r="E160" s="23"/>
      <c r="F160" s="23"/>
      <c r="G160" s="24">
        <v>1255609.2</v>
      </c>
      <c r="H160" s="24">
        <v>0</v>
      </c>
      <c r="I160" s="36">
        <f>G160-H160</f>
        <v>1255609.2</v>
      </c>
    </row>
    <row r="161" spans="1:9" x14ac:dyDescent="0.25">
      <c r="A161" s="23" t="s">
        <v>586</v>
      </c>
      <c r="B161" s="23"/>
      <c r="C161" s="25">
        <v>42465</v>
      </c>
      <c r="D161" s="23" t="s">
        <v>63</v>
      </c>
      <c r="E161" s="23" t="s">
        <v>545</v>
      </c>
      <c r="F161" s="23"/>
      <c r="G161" s="24">
        <v>4380.5</v>
      </c>
      <c r="H161" s="24">
        <v>0</v>
      </c>
      <c r="I161" s="24">
        <f t="shared" ref="I161:I203" si="3">I160+G161-H161</f>
        <v>1259989.7</v>
      </c>
    </row>
    <row r="162" spans="1:9" x14ac:dyDescent="0.25">
      <c r="A162" s="23" t="s">
        <v>586</v>
      </c>
      <c r="B162" s="23"/>
      <c r="C162" s="25">
        <v>42465</v>
      </c>
      <c r="D162" s="23" t="s">
        <v>63</v>
      </c>
      <c r="E162" s="23" t="s">
        <v>548</v>
      </c>
      <c r="F162" s="23"/>
      <c r="G162" s="24">
        <v>5893.98</v>
      </c>
      <c r="H162" s="24">
        <v>0</v>
      </c>
      <c r="I162" s="24">
        <f t="shared" si="3"/>
        <v>1265883.68</v>
      </c>
    </row>
    <row r="163" spans="1:9" x14ac:dyDescent="0.25">
      <c r="A163" s="23" t="s">
        <v>586</v>
      </c>
      <c r="B163" s="23"/>
      <c r="C163" s="25">
        <v>42465</v>
      </c>
      <c r="D163" s="23" t="s">
        <v>63</v>
      </c>
      <c r="E163" s="23" t="s">
        <v>539</v>
      </c>
      <c r="F163" s="23"/>
      <c r="G163" s="24">
        <v>1987.55</v>
      </c>
      <c r="H163" s="24">
        <v>0</v>
      </c>
      <c r="I163" s="24">
        <f t="shared" si="3"/>
        <v>1267871.23</v>
      </c>
    </row>
    <row r="164" spans="1:9" x14ac:dyDescent="0.25">
      <c r="A164" s="23" t="s">
        <v>586</v>
      </c>
      <c r="B164" s="23"/>
      <c r="C164" s="25">
        <v>42465</v>
      </c>
      <c r="D164" s="23" t="s">
        <v>63</v>
      </c>
      <c r="E164" s="23" t="s">
        <v>551</v>
      </c>
      <c r="F164" s="23"/>
      <c r="G164" s="24">
        <v>3247.08</v>
      </c>
      <c r="H164" s="24">
        <v>0</v>
      </c>
      <c r="I164" s="24">
        <f t="shared" si="3"/>
        <v>1271118.31</v>
      </c>
    </row>
    <row r="165" spans="1:9" x14ac:dyDescent="0.25">
      <c r="A165" s="23" t="s">
        <v>586</v>
      </c>
      <c r="B165" s="23"/>
      <c r="C165" s="25">
        <v>42468</v>
      </c>
      <c r="D165" s="23" t="s">
        <v>63</v>
      </c>
      <c r="E165" s="23" t="s">
        <v>554</v>
      </c>
      <c r="F165" s="23"/>
      <c r="G165" s="24">
        <v>34710.959999999999</v>
      </c>
      <c r="H165" s="24">
        <v>0</v>
      </c>
      <c r="I165" s="24">
        <f t="shared" si="3"/>
        <v>1305829.27</v>
      </c>
    </row>
    <row r="166" spans="1:9" x14ac:dyDescent="0.25">
      <c r="A166" s="23" t="s">
        <v>586</v>
      </c>
      <c r="B166" s="23"/>
      <c r="C166" s="25">
        <v>42474</v>
      </c>
      <c r="D166" s="23" t="s">
        <v>63</v>
      </c>
      <c r="E166" s="23" t="s">
        <v>558</v>
      </c>
      <c r="F166" s="23"/>
      <c r="G166" s="24">
        <v>96348</v>
      </c>
      <c r="H166" s="24">
        <v>0</v>
      </c>
      <c r="I166" s="24">
        <f t="shared" si="3"/>
        <v>1402177.27</v>
      </c>
    </row>
    <row r="167" spans="1:9" x14ac:dyDescent="0.25">
      <c r="A167" s="23" t="s">
        <v>586</v>
      </c>
      <c r="B167" s="23"/>
      <c r="C167" s="25">
        <v>42474</v>
      </c>
      <c r="D167" s="23" t="s">
        <v>63</v>
      </c>
      <c r="E167" s="23" t="s">
        <v>559</v>
      </c>
      <c r="F167" s="23"/>
      <c r="G167" s="24">
        <v>12795.28</v>
      </c>
      <c r="H167" s="24">
        <v>0</v>
      </c>
      <c r="I167" s="24">
        <f t="shared" si="3"/>
        <v>1414972.55</v>
      </c>
    </row>
    <row r="168" spans="1:9" x14ac:dyDescent="0.25">
      <c r="A168" s="23" t="s">
        <v>586</v>
      </c>
      <c r="B168" s="23"/>
      <c r="C168" s="25">
        <v>42474</v>
      </c>
      <c r="D168" s="23" t="s">
        <v>63</v>
      </c>
      <c r="E168" s="23" t="s">
        <v>560</v>
      </c>
      <c r="F168" s="23"/>
      <c r="G168" s="24">
        <v>12619.58</v>
      </c>
      <c r="H168" s="24">
        <v>0</v>
      </c>
      <c r="I168" s="24">
        <f t="shared" si="3"/>
        <v>1427592.1300000001</v>
      </c>
    </row>
    <row r="169" spans="1:9" x14ac:dyDescent="0.25">
      <c r="A169" s="23" t="s">
        <v>586</v>
      </c>
      <c r="B169" s="23"/>
      <c r="C169" s="25">
        <v>42474</v>
      </c>
      <c r="D169" s="23" t="s">
        <v>63</v>
      </c>
      <c r="E169" s="23" t="s">
        <v>561</v>
      </c>
      <c r="F169" s="23"/>
      <c r="G169" s="24">
        <v>12655.51</v>
      </c>
      <c r="H169" s="24">
        <v>0</v>
      </c>
      <c r="I169" s="24">
        <f t="shared" si="3"/>
        <v>1440247.6400000001</v>
      </c>
    </row>
    <row r="170" spans="1:9" x14ac:dyDescent="0.25">
      <c r="A170" s="23" t="s">
        <v>586</v>
      </c>
      <c r="B170" s="23"/>
      <c r="C170" s="25">
        <v>42474</v>
      </c>
      <c r="D170" s="23" t="s">
        <v>63</v>
      </c>
      <c r="E170" s="23" t="s">
        <v>521</v>
      </c>
      <c r="F170" s="23"/>
      <c r="G170" s="24">
        <v>58652.28</v>
      </c>
      <c r="H170" s="24">
        <v>0</v>
      </c>
      <c r="I170" s="24">
        <f t="shared" si="3"/>
        <v>1498899.9200000002</v>
      </c>
    </row>
    <row r="171" spans="1:9" x14ac:dyDescent="0.25">
      <c r="A171" s="23" t="s">
        <v>586</v>
      </c>
      <c r="B171" s="23"/>
      <c r="C171" s="25">
        <v>42475</v>
      </c>
      <c r="D171" s="23" t="s">
        <v>63</v>
      </c>
      <c r="E171" s="23" t="s">
        <v>555</v>
      </c>
      <c r="F171" s="23"/>
      <c r="G171" s="24">
        <v>5167.22</v>
      </c>
      <c r="H171" s="24">
        <v>0</v>
      </c>
      <c r="I171" s="24">
        <f t="shared" si="3"/>
        <v>1504067.1400000001</v>
      </c>
    </row>
    <row r="172" spans="1:9" x14ac:dyDescent="0.25">
      <c r="A172" s="23" t="s">
        <v>586</v>
      </c>
      <c r="B172" s="23"/>
      <c r="C172" s="25">
        <v>42475</v>
      </c>
      <c r="D172" s="23" t="s">
        <v>63</v>
      </c>
      <c r="E172" s="23" t="s">
        <v>533</v>
      </c>
      <c r="F172" s="23"/>
      <c r="G172" s="24">
        <v>39762.639999999999</v>
      </c>
      <c r="H172" s="24">
        <v>0</v>
      </c>
      <c r="I172" s="24">
        <f t="shared" si="3"/>
        <v>1543829.78</v>
      </c>
    </row>
    <row r="173" spans="1:9" x14ac:dyDescent="0.25">
      <c r="A173" s="23" t="s">
        <v>586</v>
      </c>
      <c r="B173" s="23"/>
      <c r="C173" s="25">
        <v>42479</v>
      </c>
      <c r="D173" s="23" t="s">
        <v>63</v>
      </c>
      <c r="E173" s="23" t="s">
        <v>524</v>
      </c>
      <c r="F173" s="23"/>
      <c r="G173" s="24">
        <v>967.02</v>
      </c>
      <c r="H173" s="24">
        <v>0</v>
      </c>
      <c r="I173" s="24">
        <f t="shared" si="3"/>
        <v>1544796.8</v>
      </c>
    </row>
    <row r="174" spans="1:9" x14ac:dyDescent="0.25">
      <c r="A174" s="23" t="s">
        <v>586</v>
      </c>
      <c r="B174" s="23"/>
      <c r="C174" s="25">
        <v>42481</v>
      </c>
      <c r="D174" s="23" t="s">
        <v>63</v>
      </c>
      <c r="E174" s="23" t="s">
        <v>530</v>
      </c>
      <c r="F174" s="23"/>
      <c r="G174" s="24">
        <v>61855.82</v>
      </c>
      <c r="H174" s="24">
        <v>0</v>
      </c>
      <c r="I174" s="24">
        <f t="shared" si="3"/>
        <v>1606652.62</v>
      </c>
    </row>
    <row r="175" spans="1:9" x14ac:dyDescent="0.25">
      <c r="A175" s="23" t="s">
        <v>586</v>
      </c>
      <c r="B175" s="23"/>
      <c r="C175" s="25">
        <v>42485</v>
      </c>
      <c r="D175" s="23" t="s">
        <v>63</v>
      </c>
      <c r="E175" s="23" t="s">
        <v>542</v>
      </c>
      <c r="F175" s="23"/>
      <c r="G175" s="24">
        <v>1428.34</v>
      </c>
      <c r="H175" s="24">
        <v>0</v>
      </c>
      <c r="I175" s="24">
        <f t="shared" si="3"/>
        <v>1608080.9600000002</v>
      </c>
    </row>
    <row r="176" spans="1:9" x14ac:dyDescent="0.25">
      <c r="A176" s="23" t="s">
        <v>586</v>
      </c>
      <c r="B176" s="23"/>
      <c r="C176" s="25">
        <v>42489</v>
      </c>
      <c r="D176" s="23" t="s">
        <v>63</v>
      </c>
      <c r="E176" s="23" t="s">
        <v>536</v>
      </c>
      <c r="F176" s="23"/>
      <c r="G176" s="24">
        <v>14816.04</v>
      </c>
      <c r="H176" s="24">
        <v>0</v>
      </c>
      <c r="I176" s="24">
        <f t="shared" si="3"/>
        <v>1622897.0000000002</v>
      </c>
    </row>
    <row r="177" spans="1:9" x14ac:dyDescent="0.25">
      <c r="A177" s="23" t="s">
        <v>586</v>
      </c>
      <c r="B177" s="23"/>
      <c r="C177" s="25">
        <v>42489</v>
      </c>
      <c r="D177" s="23" t="s">
        <v>63</v>
      </c>
      <c r="E177" s="23" t="s">
        <v>527</v>
      </c>
      <c r="F177" s="23"/>
      <c r="G177" s="24">
        <v>38492.199999999997</v>
      </c>
      <c r="H177" s="24">
        <v>0</v>
      </c>
      <c r="I177" s="24">
        <f t="shared" si="3"/>
        <v>1661389.2000000002</v>
      </c>
    </row>
    <row r="178" spans="1:9" x14ac:dyDescent="0.25">
      <c r="A178" s="23" t="s">
        <v>586</v>
      </c>
      <c r="B178" s="23"/>
      <c r="C178" s="25">
        <v>42495</v>
      </c>
      <c r="D178" s="23" t="s">
        <v>63</v>
      </c>
      <c r="E178" s="23" t="s">
        <v>549</v>
      </c>
      <c r="F178" s="23"/>
      <c r="G178" s="24">
        <v>4701.0200000000004</v>
      </c>
      <c r="H178" s="24">
        <v>0</v>
      </c>
      <c r="I178" s="24">
        <f t="shared" si="3"/>
        <v>1666090.2200000002</v>
      </c>
    </row>
    <row r="179" spans="1:9" x14ac:dyDescent="0.25">
      <c r="A179" s="23" t="s">
        <v>586</v>
      </c>
      <c r="B179" s="23"/>
      <c r="C179" s="25">
        <v>42495</v>
      </c>
      <c r="D179" s="23" t="s">
        <v>63</v>
      </c>
      <c r="E179" s="23" t="s">
        <v>552</v>
      </c>
      <c r="F179" s="23"/>
      <c r="G179" s="24">
        <v>3247.08</v>
      </c>
      <c r="H179" s="24">
        <v>0</v>
      </c>
      <c r="I179" s="24">
        <f t="shared" si="3"/>
        <v>1669337.3000000003</v>
      </c>
    </row>
    <row r="180" spans="1:9" x14ac:dyDescent="0.25">
      <c r="A180" s="23" t="s">
        <v>586</v>
      </c>
      <c r="B180" s="23"/>
      <c r="C180" s="25">
        <v>42495</v>
      </c>
      <c r="D180" s="23" t="s">
        <v>63</v>
      </c>
      <c r="E180" s="23" t="s">
        <v>540</v>
      </c>
      <c r="F180" s="23"/>
      <c r="G180" s="24">
        <v>1987.55</v>
      </c>
      <c r="H180" s="24">
        <v>0</v>
      </c>
      <c r="I180" s="24">
        <f t="shared" si="3"/>
        <v>1671324.8500000003</v>
      </c>
    </row>
    <row r="181" spans="1:9" x14ac:dyDescent="0.25">
      <c r="A181" s="23" t="s">
        <v>586</v>
      </c>
      <c r="B181" s="23"/>
      <c r="C181" s="25">
        <v>42495</v>
      </c>
      <c r="D181" s="23" t="s">
        <v>63</v>
      </c>
      <c r="E181" s="23" t="s">
        <v>562</v>
      </c>
      <c r="F181" s="23"/>
      <c r="G181" s="24">
        <v>12972.57</v>
      </c>
      <c r="H181" s="24">
        <v>0</v>
      </c>
      <c r="I181" s="24">
        <f t="shared" si="3"/>
        <v>1684297.4200000004</v>
      </c>
    </row>
    <row r="182" spans="1:9" x14ac:dyDescent="0.25">
      <c r="A182" s="23" t="s">
        <v>586</v>
      </c>
      <c r="B182" s="23"/>
      <c r="C182" s="25">
        <v>42495</v>
      </c>
      <c r="D182" s="23" t="s">
        <v>63</v>
      </c>
      <c r="E182" s="23" t="s">
        <v>546</v>
      </c>
      <c r="F182" s="23"/>
      <c r="G182" s="24">
        <v>4380.5</v>
      </c>
      <c r="H182" s="24">
        <v>0</v>
      </c>
      <c r="I182" s="24">
        <f t="shared" si="3"/>
        <v>1688677.9200000004</v>
      </c>
    </row>
    <row r="183" spans="1:9" x14ac:dyDescent="0.25">
      <c r="A183" s="23" t="s">
        <v>586</v>
      </c>
      <c r="B183" s="23"/>
      <c r="C183" s="25">
        <v>42503</v>
      </c>
      <c r="D183" s="23" t="s">
        <v>63</v>
      </c>
      <c r="E183" s="23" t="s">
        <v>534</v>
      </c>
      <c r="F183" s="23"/>
      <c r="G183" s="24">
        <v>41527.64</v>
      </c>
      <c r="H183" s="24">
        <v>0</v>
      </c>
      <c r="I183" s="24">
        <f t="shared" si="3"/>
        <v>1730205.5600000003</v>
      </c>
    </row>
    <row r="184" spans="1:9" x14ac:dyDescent="0.25">
      <c r="A184" s="23" t="s">
        <v>586</v>
      </c>
      <c r="B184" s="23"/>
      <c r="C184" s="25">
        <v>42506</v>
      </c>
      <c r="D184" s="23" t="s">
        <v>63</v>
      </c>
      <c r="E184" s="23" t="s">
        <v>522</v>
      </c>
      <c r="F184" s="23"/>
      <c r="G184" s="24">
        <v>58652.28</v>
      </c>
      <c r="H184" s="24">
        <v>0</v>
      </c>
      <c r="I184" s="24">
        <f t="shared" si="3"/>
        <v>1788857.8400000003</v>
      </c>
    </row>
    <row r="185" spans="1:9" x14ac:dyDescent="0.25">
      <c r="A185" s="23" t="s">
        <v>586</v>
      </c>
      <c r="B185" s="23"/>
      <c r="C185" s="25">
        <v>42506</v>
      </c>
      <c r="D185" s="23" t="s">
        <v>63</v>
      </c>
      <c r="E185" s="23" t="s">
        <v>556</v>
      </c>
      <c r="F185" s="23"/>
      <c r="G185" s="24">
        <v>5167.22</v>
      </c>
      <c r="H185" s="24">
        <v>0</v>
      </c>
      <c r="I185" s="24">
        <f t="shared" si="3"/>
        <v>1794025.0600000003</v>
      </c>
    </row>
    <row r="186" spans="1:9" x14ac:dyDescent="0.25">
      <c r="A186" s="23" t="s">
        <v>586</v>
      </c>
      <c r="B186" s="23"/>
      <c r="C186" s="25">
        <v>42510</v>
      </c>
      <c r="D186" s="23" t="s">
        <v>63</v>
      </c>
      <c r="E186" s="23" t="s">
        <v>531</v>
      </c>
      <c r="F186" s="23"/>
      <c r="G186" s="24">
        <v>64580.68</v>
      </c>
      <c r="H186" s="24">
        <v>0</v>
      </c>
      <c r="I186" s="24">
        <f t="shared" si="3"/>
        <v>1858605.7400000002</v>
      </c>
    </row>
    <row r="187" spans="1:9" x14ac:dyDescent="0.25">
      <c r="A187" s="23" t="s">
        <v>586</v>
      </c>
      <c r="B187" s="23"/>
      <c r="C187" s="25">
        <v>42510</v>
      </c>
      <c r="D187" s="23" t="s">
        <v>63</v>
      </c>
      <c r="E187" s="23" t="s">
        <v>525</v>
      </c>
      <c r="F187" s="23"/>
      <c r="G187" s="24">
        <v>1006.8</v>
      </c>
      <c r="H187" s="24">
        <v>0</v>
      </c>
      <c r="I187" s="24">
        <f t="shared" si="3"/>
        <v>1859612.5400000003</v>
      </c>
    </row>
    <row r="188" spans="1:9" x14ac:dyDescent="0.25">
      <c r="A188" s="23" t="s">
        <v>586</v>
      </c>
      <c r="B188" s="23"/>
      <c r="C188" s="25">
        <v>42515</v>
      </c>
      <c r="D188" s="23" t="s">
        <v>63</v>
      </c>
      <c r="E188" s="23" t="s">
        <v>543</v>
      </c>
      <c r="F188" s="23"/>
      <c r="G188" s="24">
        <v>1428.34</v>
      </c>
      <c r="H188" s="24">
        <v>0</v>
      </c>
      <c r="I188" s="24">
        <f t="shared" si="3"/>
        <v>1861040.8800000004</v>
      </c>
    </row>
    <row r="189" spans="1:9" x14ac:dyDescent="0.25">
      <c r="A189" s="23" t="s">
        <v>586</v>
      </c>
      <c r="B189" s="23"/>
      <c r="C189" s="25">
        <v>42520</v>
      </c>
      <c r="D189" s="23" t="s">
        <v>63</v>
      </c>
      <c r="E189" s="23" t="s">
        <v>528</v>
      </c>
      <c r="F189" s="23"/>
      <c r="G189" s="24">
        <v>39593.56</v>
      </c>
      <c r="H189" s="24">
        <v>0</v>
      </c>
      <c r="I189" s="24">
        <f t="shared" si="3"/>
        <v>1900634.4400000004</v>
      </c>
    </row>
    <row r="190" spans="1:9" x14ac:dyDescent="0.25">
      <c r="A190" s="23" t="s">
        <v>586</v>
      </c>
      <c r="B190" s="23"/>
      <c r="C190" s="25">
        <v>42521</v>
      </c>
      <c r="D190" s="23" t="s">
        <v>63</v>
      </c>
      <c r="E190" s="23" t="s">
        <v>537</v>
      </c>
      <c r="F190" s="23"/>
      <c r="G190" s="24">
        <v>15262.23</v>
      </c>
      <c r="H190" s="24">
        <v>0</v>
      </c>
      <c r="I190" s="24">
        <f t="shared" si="3"/>
        <v>1915896.6700000004</v>
      </c>
    </row>
    <row r="191" spans="1:9" x14ac:dyDescent="0.25">
      <c r="A191" s="23" t="s">
        <v>586</v>
      </c>
      <c r="B191" s="23"/>
      <c r="C191" s="25">
        <v>42524</v>
      </c>
      <c r="D191" s="23" t="s">
        <v>63</v>
      </c>
      <c r="E191" s="23" t="s">
        <v>553</v>
      </c>
      <c r="F191" s="23"/>
      <c r="G191" s="24">
        <v>3247.08</v>
      </c>
      <c r="H191" s="24">
        <v>0</v>
      </c>
      <c r="I191" s="24">
        <f t="shared" si="3"/>
        <v>1919143.7500000005</v>
      </c>
    </row>
    <row r="192" spans="1:9" x14ac:dyDescent="0.25">
      <c r="A192" s="23" t="s">
        <v>586</v>
      </c>
      <c r="B192" s="23"/>
      <c r="C192" s="25">
        <v>42524</v>
      </c>
      <c r="D192" s="23" t="s">
        <v>63</v>
      </c>
      <c r="E192" s="23" t="s">
        <v>547</v>
      </c>
      <c r="F192" s="23"/>
      <c r="G192" s="24">
        <v>4380.5</v>
      </c>
      <c r="H192" s="24">
        <v>0</v>
      </c>
      <c r="I192" s="24">
        <f t="shared" si="3"/>
        <v>1923524.2500000005</v>
      </c>
    </row>
    <row r="193" spans="1:9" x14ac:dyDescent="0.25">
      <c r="A193" s="23" t="s">
        <v>586</v>
      </c>
      <c r="B193" s="23"/>
      <c r="C193" s="25">
        <v>42524</v>
      </c>
      <c r="D193" s="23" t="s">
        <v>63</v>
      </c>
      <c r="E193" s="23" t="s">
        <v>550</v>
      </c>
      <c r="F193" s="23"/>
      <c r="G193" s="24">
        <v>4701.0200000000004</v>
      </c>
      <c r="H193" s="24">
        <v>0</v>
      </c>
      <c r="I193" s="24">
        <f t="shared" si="3"/>
        <v>1928225.2700000005</v>
      </c>
    </row>
    <row r="194" spans="1:9" x14ac:dyDescent="0.25">
      <c r="A194" s="23" t="s">
        <v>586</v>
      </c>
      <c r="B194" s="23"/>
      <c r="C194" s="25">
        <v>42524</v>
      </c>
      <c r="D194" s="23" t="s">
        <v>63</v>
      </c>
      <c r="E194" s="23" t="s">
        <v>541</v>
      </c>
      <c r="F194" s="23"/>
      <c r="G194" s="24">
        <v>1987.55</v>
      </c>
      <c r="H194" s="24">
        <v>0</v>
      </c>
      <c r="I194" s="24">
        <f t="shared" si="3"/>
        <v>1930212.8200000005</v>
      </c>
    </row>
    <row r="195" spans="1:9" x14ac:dyDescent="0.25">
      <c r="A195" s="23" t="s">
        <v>586</v>
      </c>
      <c r="B195" s="23"/>
      <c r="C195" s="25">
        <v>42526</v>
      </c>
      <c r="D195" s="23" t="s">
        <v>63</v>
      </c>
      <c r="E195" s="23" t="s">
        <v>563</v>
      </c>
      <c r="F195" s="23"/>
      <c r="G195" s="24">
        <v>12967.04</v>
      </c>
      <c r="H195" s="24">
        <v>0</v>
      </c>
      <c r="I195" s="24">
        <f t="shared" si="3"/>
        <v>1943179.8600000006</v>
      </c>
    </row>
    <row r="196" spans="1:9" x14ac:dyDescent="0.25">
      <c r="A196" s="23" t="s">
        <v>586</v>
      </c>
      <c r="B196" s="23"/>
      <c r="C196" s="25">
        <v>42535</v>
      </c>
      <c r="D196" s="23" t="s">
        <v>63</v>
      </c>
      <c r="E196" s="23" t="s">
        <v>523</v>
      </c>
      <c r="F196" s="23"/>
      <c r="G196" s="24">
        <v>58652.28</v>
      </c>
      <c r="H196" s="24">
        <v>0</v>
      </c>
      <c r="I196" s="24">
        <f t="shared" si="3"/>
        <v>2001832.1400000006</v>
      </c>
    </row>
    <row r="197" spans="1:9" x14ac:dyDescent="0.25">
      <c r="A197" s="23" t="s">
        <v>586</v>
      </c>
      <c r="B197" s="23"/>
      <c r="C197" s="25">
        <v>42536</v>
      </c>
      <c r="D197" s="23" t="s">
        <v>63</v>
      </c>
      <c r="E197" s="23" t="s">
        <v>535</v>
      </c>
      <c r="F197" s="23"/>
      <c r="G197" s="24">
        <v>40664.28</v>
      </c>
      <c r="H197" s="24">
        <v>0</v>
      </c>
      <c r="I197" s="24">
        <f t="shared" si="3"/>
        <v>2042496.4200000006</v>
      </c>
    </row>
    <row r="198" spans="1:9" x14ac:dyDescent="0.25">
      <c r="A198" s="23" t="s">
        <v>586</v>
      </c>
      <c r="B198" s="23"/>
      <c r="C198" s="25">
        <v>42537</v>
      </c>
      <c r="D198" s="23" t="s">
        <v>63</v>
      </c>
      <c r="E198" s="23" t="s">
        <v>557</v>
      </c>
      <c r="F198" s="23"/>
      <c r="G198" s="24">
        <v>5167.22</v>
      </c>
      <c r="H198" s="24">
        <v>0</v>
      </c>
      <c r="I198" s="24">
        <f t="shared" si="3"/>
        <v>2047663.6400000006</v>
      </c>
    </row>
    <row r="199" spans="1:9" x14ac:dyDescent="0.25">
      <c r="A199" s="23" t="s">
        <v>586</v>
      </c>
      <c r="B199" s="23"/>
      <c r="C199" s="25">
        <v>42541</v>
      </c>
      <c r="D199" s="23" t="s">
        <v>63</v>
      </c>
      <c r="E199" s="23" t="s">
        <v>526</v>
      </c>
      <c r="F199" s="23"/>
      <c r="G199" s="24">
        <v>988.98</v>
      </c>
      <c r="H199" s="24">
        <v>0</v>
      </c>
      <c r="I199" s="24">
        <f t="shared" si="3"/>
        <v>2048652.6200000006</v>
      </c>
    </row>
    <row r="200" spans="1:9" x14ac:dyDescent="0.25">
      <c r="A200" s="23" t="s">
        <v>586</v>
      </c>
      <c r="B200" s="23"/>
      <c r="C200" s="25">
        <v>42542</v>
      </c>
      <c r="D200" s="23" t="s">
        <v>63</v>
      </c>
      <c r="E200" s="23" t="s">
        <v>532</v>
      </c>
      <c r="F200" s="23"/>
      <c r="G200" s="24">
        <v>63229.8</v>
      </c>
      <c r="H200" s="24">
        <v>0</v>
      </c>
      <c r="I200" s="24">
        <f t="shared" si="3"/>
        <v>2111882.4200000004</v>
      </c>
    </row>
    <row r="201" spans="1:9" x14ac:dyDescent="0.25">
      <c r="A201" s="23" t="s">
        <v>586</v>
      </c>
      <c r="B201" s="23"/>
      <c r="C201" s="25">
        <v>42545</v>
      </c>
      <c r="D201" s="23" t="s">
        <v>63</v>
      </c>
      <c r="E201" s="23" t="s">
        <v>544</v>
      </c>
      <c r="F201" s="23"/>
      <c r="G201" s="24">
        <v>1428.34</v>
      </c>
      <c r="H201" s="24">
        <v>0</v>
      </c>
      <c r="I201" s="24">
        <f t="shared" si="3"/>
        <v>2113310.7600000002</v>
      </c>
    </row>
    <row r="202" spans="1:9" x14ac:dyDescent="0.25">
      <c r="A202" s="23" t="s">
        <v>586</v>
      </c>
      <c r="B202" s="23"/>
      <c r="C202" s="25">
        <v>42551</v>
      </c>
      <c r="D202" s="23" t="s">
        <v>63</v>
      </c>
      <c r="E202" s="23" t="s">
        <v>538</v>
      </c>
      <c r="F202" s="23"/>
      <c r="G202" s="24">
        <v>14862.42</v>
      </c>
      <c r="H202" s="24">
        <v>0</v>
      </c>
      <c r="I202" s="24">
        <f t="shared" si="3"/>
        <v>2128173.1800000002</v>
      </c>
    </row>
    <row r="203" spans="1:9" x14ac:dyDescent="0.25">
      <c r="A203" s="23" t="s">
        <v>586</v>
      </c>
      <c r="B203" s="23"/>
      <c r="C203" s="25">
        <v>42551</v>
      </c>
      <c r="D203" s="23" t="s">
        <v>63</v>
      </c>
      <c r="E203" s="23" t="s">
        <v>529</v>
      </c>
      <c r="F203" s="23"/>
      <c r="G203" s="24">
        <v>38612.699999999997</v>
      </c>
      <c r="H203" s="24">
        <v>0</v>
      </c>
      <c r="I203" s="36">
        <f t="shared" si="3"/>
        <v>2166785.8800000004</v>
      </c>
    </row>
    <row r="204" spans="1:9" x14ac:dyDescent="0.25">
      <c r="A204" s="23"/>
      <c r="B204" s="23"/>
      <c r="C204" s="25"/>
      <c r="D204" s="23"/>
      <c r="E204" s="23"/>
      <c r="F204" s="37" t="s">
        <v>585</v>
      </c>
      <c r="G204" s="36"/>
      <c r="H204" s="36"/>
      <c r="I204" s="36">
        <f>SUM(I158+I203)</f>
        <v>7618899.6299999971</v>
      </c>
    </row>
    <row r="205" spans="1:9" x14ac:dyDescent="0.25">
      <c r="A205" s="23"/>
      <c r="B205" s="23"/>
      <c r="C205" s="25"/>
      <c r="D205" s="23"/>
      <c r="E205" s="23"/>
      <c r="F205" s="23"/>
    </row>
    <row r="206" spans="1:9" x14ac:dyDescent="0.25">
      <c r="A206" s="23"/>
      <c r="B206" s="23"/>
      <c r="C206" s="25"/>
      <c r="D206" s="23"/>
      <c r="E206" s="23"/>
      <c r="F206" s="23"/>
    </row>
    <row r="207" spans="1:9" x14ac:dyDescent="0.25">
      <c r="A207" s="23"/>
      <c r="B207" s="23"/>
      <c r="C207" s="25"/>
      <c r="D207" s="23"/>
      <c r="E207" s="23"/>
      <c r="F207" s="23"/>
    </row>
    <row r="208" spans="1:9" x14ac:dyDescent="0.25">
      <c r="A208" s="23"/>
      <c r="B208" s="23"/>
      <c r="C208" s="25"/>
      <c r="D208" s="23"/>
      <c r="E208" s="23"/>
      <c r="F208" s="23"/>
    </row>
    <row r="209" spans="1:6" x14ac:dyDescent="0.25">
      <c r="A209" s="23"/>
      <c r="B209" s="23"/>
      <c r="C209" s="25"/>
      <c r="D209" s="23"/>
      <c r="E209" s="23"/>
      <c r="F209" s="23"/>
    </row>
    <row r="210" spans="1:6" x14ac:dyDescent="0.25">
      <c r="A210" s="23"/>
      <c r="B210" s="23"/>
      <c r="C210" s="25"/>
      <c r="D210" s="23"/>
      <c r="E210" s="23"/>
      <c r="F210" s="23"/>
    </row>
    <row r="211" spans="1:6" x14ac:dyDescent="0.25">
      <c r="A211" s="23"/>
      <c r="B211" s="23"/>
      <c r="C211" s="25"/>
      <c r="D211" s="23"/>
      <c r="E211" s="23"/>
      <c r="F211" s="23"/>
    </row>
    <row r="212" spans="1:6" x14ac:dyDescent="0.25">
      <c r="A212" s="23"/>
      <c r="B212" s="23"/>
      <c r="C212" s="25"/>
      <c r="D212" s="23"/>
      <c r="E212" s="23"/>
      <c r="F212" s="23"/>
    </row>
    <row r="213" spans="1:6" x14ac:dyDescent="0.25">
      <c r="A213" s="23"/>
      <c r="B213" s="23"/>
      <c r="C213" s="25"/>
      <c r="D213" s="23"/>
      <c r="E213" s="23"/>
      <c r="F213" s="23"/>
    </row>
    <row r="214" spans="1:6" x14ac:dyDescent="0.25">
      <c r="A214" s="23"/>
      <c r="B214" s="23"/>
      <c r="C214" s="25"/>
      <c r="D214" s="23"/>
      <c r="E214" s="23"/>
      <c r="F214" s="23"/>
    </row>
    <row r="215" spans="1:6" x14ac:dyDescent="0.25">
      <c r="A215" s="23"/>
      <c r="B215" s="23"/>
      <c r="C215" s="25"/>
      <c r="D215" s="23"/>
      <c r="E215" s="23"/>
      <c r="F215" s="23"/>
    </row>
    <row r="216" spans="1:6" x14ac:dyDescent="0.25">
      <c r="A216" s="23"/>
      <c r="B216" s="23"/>
      <c r="C216" s="25"/>
      <c r="D216" s="23"/>
      <c r="E216" s="23"/>
      <c r="F216" s="23"/>
    </row>
    <row r="217" spans="1:6" x14ac:dyDescent="0.25">
      <c r="A217" s="23"/>
      <c r="B217" s="23"/>
      <c r="C217" s="25"/>
      <c r="D217" s="23"/>
      <c r="E217" s="23"/>
      <c r="F217" s="23"/>
    </row>
    <row r="218" spans="1:6" x14ac:dyDescent="0.25">
      <c r="A218" s="23"/>
      <c r="B218" s="23"/>
      <c r="C218" s="25"/>
      <c r="D218" s="23"/>
      <c r="E218" s="23"/>
      <c r="F218" s="23"/>
    </row>
    <row r="219" spans="1:6" x14ac:dyDescent="0.25">
      <c r="A219" s="23"/>
      <c r="B219" s="23"/>
      <c r="C219" s="25"/>
      <c r="D219" s="23"/>
      <c r="E219" s="23"/>
      <c r="F219" s="23"/>
    </row>
    <row r="220" spans="1:6" x14ac:dyDescent="0.25">
      <c r="A220" s="23"/>
      <c r="B220" s="23"/>
      <c r="C220" s="25"/>
      <c r="D220" s="23"/>
      <c r="E220" s="23"/>
      <c r="F220" s="23"/>
    </row>
    <row r="221" spans="1:6" x14ac:dyDescent="0.25">
      <c r="A221" s="23"/>
      <c r="B221" s="23"/>
      <c r="C221" s="25"/>
      <c r="D221" s="23"/>
      <c r="E221" s="23"/>
      <c r="F221" s="23"/>
    </row>
    <row r="222" spans="1:6" x14ac:dyDescent="0.25">
      <c r="A222" s="23"/>
      <c r="B222" s="23"/>
      <c r="C222" s="25"/>
      <c r="D222" s="23"/>
      <c r="E222" s="23"/>
      <c r="F222" s="23"/>
    </row>
    <row r="223" spans="1:6" x14ac:dyDescent="0.25">
      <c r="A223" s="23"/>
      <c r="B223" s="23"/>
      <c r="C223" s="25"/>
      <c r="D223" s="23"/>
      <c r="E223" s="23"/>
      <c r="F223" s="23"/>
    </row>
    <row r="224" spans="1:6" x14ac:dyDescent="0.25">
      <c r="A224" s="23"/>
      <c r="B224" s="23"/>
      <c r="C224" s="25"/>
      <c r="D224" s="23"/>
      <c r="E224" s="23"/>
      <c r="F224" s="23"/>
    </row>
    <row r="225" spans="1:6" x14ac:dyDescent="0.25">
      <c r="A225" s="23"/>
      <c r="B225" s="23"/>
      <c r="C225" s="25"/>
      <c r="D225" s="23"/>
      <c r="E225" s="23"/>
      <c r="F225" s="23"/>
    </row>
    <row r="226" spans="1:6" x14ac:dyDescent="0.25">
      <c r="A226" s="23"/>
      <c r="B226" s="23"/>
      <c r="C226" s="25"/>
      <c r="D226" s="23"/>
      <c r="E226" s="23"/>
      <c r="F226" s="23"/>
    </row>
    <row r="227" spans="1:6" x14ac:dyDescent="0.25">
      <c r="A227" s="23"/>
      <c r="B227" s="23"/>
      <c r="C227" s="25"/>
      <c r="D227" s="23"/>
      <c r="E227" s="23"/>
      <c r="F227" s="23"/>
    </row>
    <row r="228" spans="1:6" x14ac:dyDescent="0.25">
      <c r="A228" s="23"/>
      <c r="B228" s="23"/>
      <c r="C228" s="25"/>
      <c r="D228" s="23"/>
      <c r="E228" s="23"/>
      <c r="F228" s="23"/>
    </row>
    <row r="229" spans="1:6" x14ac:dyDescent="0.25">
      <c r="A229" s="23"/>
      <c r="B229" s="23"/>
      <c r="C229" s="25"/>
      <c r="D229" s="23"/>
      <c r="E229" s="23"/>
      <c r="F229" s="23"/>
    </row>
    <row r="230" spans="1:6" x14ac:dyDescent="0.25">
      <c r="A230" s="23"/>
      <c r="B230" s="23"/>
      <c r="C230" s="25"/>
      <c r="D230" s="23"/>
      <c r="E230" s="23"/>
      <c r="F230" s="23"/>
    </row>
    <row r="231" spans="1:6" x14ac:dyDescent="0.25">
      <c r="A231" s="23"/>
      <c r="B231" s="23"/>
      <c r="C231" s="25"/>
      <c r="D231" s="23"/>
      <c r="E231" s="23"/>
      <c r="F231" s="23"/>
    </row>
    <row r="232" spans="1:6" x14ac:dyDescent="0.25">
      <c r="A232" s="23"/>
      <c r="B232" s="23"/>
      <c r="C232" s="25"/>
      <c r="D232" s="23"/>
      <c r="E232" s="23"/>
      <c r="F232" s="23"/>
    </row>
    <row r="233" spans="1:6" x14ac:dyDescent="0.25">
      <c r="A233" s="23"/>
      <c r="B233" s="23"/>
      <c r="C233" s="25"/>
      <c r="D233" s="23"/>
      <c r="E233" s="23"/>
      <c r="F233" s="23"/>
    </row>
    <row r="234" spans="1:6" x14ac:dyDescent="0.25">
      <c r="A234" s="23"/>
      <c r="B234" s="23"/>
      <c r="C234" s="25"/>
      <c r="D234" s="23"/>
      <c r="E234" s="23"/>
      <c r="F234" s="23"/>
    </row>
    <row r="235" spans="1:6" x14ac:dyDescent="0.25">
      <c r="A235" s="23"/>
      <c r="B235" s="23"/>
      <c r="C235" s="25"/>
      <c r="D235" s="23"/>
      <c r="E235" s="23"/>
      <c r="F235" s="23"/>
    </row>
    <row r="236" spans="1:6" x14ac:dyDescent="0.25">
      <c r="A236" s="23"/>
      <c r="B236" s="23"/>
      <c r="C236" s="25"/>
      <c r="D236" s="23"/>
      <c r="E236" s="23"/>
      <c r="F236" s="23"/>
    </row>
    <row r="237" spans="1:6" x14ac:dyDescent="0.25">
      <c r="A237" s="23"/>
      <c r="B237" s="23"/>
      <c r="C237" s="25"/>
      <c r="D237" s="23"/>
      <c r="E237" s="23"/>
      <c r="F237" s="23"/>
    </row>
    <row r="238" spans="1:6" x14ac:dyDescent="0.25">
      <c r="A238" s="23"/>
      <c r="B238" s="23"/>
      <c r="C238" s="25"/>
      <c r="D238" s="23"/>
      <c r="E238" s="23"/>
      <c r="F238" s="23"/>
    </row>
    <row r="239" spans="1:6" x14ac:dyDescent="0.25">
      <c r="A239" s="23"/>
      <c r="B239" s="23"/>
      <c r="C239" s="25"/>
      <c r="D239" s="23"/>
      <c r="E239" s="23"/>
      <c r="F239" s="23"/>
    </row>
    <row r="240" spans="1:6" x14ac:dyDescent="0.25">
      <c r="A240" s="23"/>
      <c r="B240" s="23"/>
      <c r="C240" s="25"/>
      <c r="D240" s="23"/>
      <c r="E240" s="23"/>
      <c r="F240" s="23"/>
    </row>
    <row r="241" spans="1:6" x14ac:dyDescent="0.25">
      <c r="A241" s="23"/>
      <c r="B241" s="23"/>
      <c r="C241" s="25"/>
      <c r="D241" s="23"/>
      <c r="E241" s="23"/>
      <c r="F241" s="23"/>
    </row>
    <row r="242" spans="1:6" x14ac:dyDescent="0.25">
      <c r="A242" s="23"/>
      <c r="B242" s="23"/>
      <c r="C242" s="25"/>
      <c r="D242" s="23"/>
      <c r="E242" s="23"/>
      <c r="F242" s="23"/>
    </row>
    <row r="243" spans="1:6" x14ac:dyDescent="0.25">
      <c r="A243" s="23"/>
      <c r="B243" s="23"/>
      <c r="C243" s="25"/>
      <c r="D243" s="23"/>
      <c r="E243" s="23"/>
      <c r="F243" s="23"/>
    </row>
  </sheetData>
  <sortState ref="A160:I203">
    <sortCondition ref="C160:C203"/>
    <sortCondition ref="A160:A203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zoomScaleNormal="100" workbookViewId="0">
      <selection sqref="A1:XFD1048576"/>
    </sheetView>
  </sheetViews>
  <sheetFormatPr defaultRowHeight="15" x14ac:dyDescent="0.25"/>
  <cols>
    <col min="1" max="1" width="14.42578125" customWidth="1"/>
    <col min="2" max="2" width="15.5703125" bestFit="1" customWidth="1"/>
    <col min="3" max="3" width="11.28515625" bestFit="1" customWidth="1"/>
    <col min="4" max="4" width="53" bestFit="1" customWidth="1"/>
    <col min="5" max="5" width="14.7109375" bestFit="1" customWidth="1"/>
    <col min="6" max="6" width="8.42578125" bestFit="1" customWidth="1"/>
    <col min="7" max="7" width="11.7109375" style="24" bestFit="1" customWidth="1"/>
    <col min="8" max="8" width="12.7109375" style="24" bestFit="1" customWidth="1"/>
    <col min="9" max="9" width="11.7109375" style="24" bestFit="1" customWidth="1"/>
    <col min="10" max="10" width="9.140625" style="24"/>
  </cols>
  <sheetData>
    <row r="1" spans="1:9" x14ac:dyDescent="0.25">
      <c r="A1" s="38" t="s">
        <v>51</v>
      </c>
      <c r="B1" s="40"/>
      <c r="C1" s="40"/>
      <c r="D1" s="40"/>
      <c r="E1" s="40"/>
      <c r="F1" s="40"/>
      <c r="G1" s="39"/>
      <c r="H1" s="39"/>
      <c r="I1" s="39"/>
    </row>
    <row r="2" spans="1:9" x14ac:dyDescent="0.25">
      <c r="A2" s="38" t="s">
        <v>52</v>
      </c>
      <c r="B2" s="38" t="s">
        <v>53</v>
      </c>
      <c r="C2" s="38" t="s">
        <v>55</v>
      </c>
      <c r="D2" s="38" t="s">
        <v>56</v>
      </c>
      <c r="E2" s="38" t="s">
        <v>57</v>
      </c>
      <c r="F2" s="38"/>
      <c r="G2" s="39" t="s">
        <v>59</v>
      </c>
      <c r="H2" s="39" t="s">
        <v>60</v>
      </c>
      <c r="I2" s="39" t="s">
        <v>61</v>
      </c>
    </row>
    <row r="3" spans="1:9" x14ac:dyDescent="0.25">
      <c r="A3" s="41" t="s">
        <v>62</v>
      </c>
      <c r="B3" s="41"/>
      <c r="C3" s="42">
        <v>42552</v>
      </c>
      <c r="D3" s="41"/>
      <c r="E3" s="41"/>
      <c r="F3" s="41"/>
      <c r="G3" s="44">
        <v>5452113.7499999963</v>
      </c>
      <c r="H3" s="44">
        <v>0</v>
      </c>
      <c r="I3" s="45">
        <v>5452113.7499999963</v>
      </c>
    </row>
    <row r="4" spans="1:9" x14ac:dyDescent="0.25">
      <c r="A4" s="41" t="s">
        <v>62</v>
      </c>
      <c r="B4" s="41"/>
      <c r="C4" s="42">
        <v>42552</v>
      </c>
      <c r="D4" s="41" t="s">
        <v>63</v>
      </c>
      <c r="E4" s="41" t="s">
        <v>623</v>
      </c>
      <c r="F4" s="41"/>
      <c r="G4" s="44">
        <v>3350</v>
      </c>
      <c r="H4" s="44">
        <v>0</v>
      </c>
      <c r="I4" s="44">
        <v>5455463.7499999963</v>
      </c>
    </row>
    <row r="5" spans="1:9" x14ac:dyDescent="0.25">
      <c r="A5" s="41" t="s">
        <v>62</v>
      </c>
      <c r="B5" s="41"/>
      <c r="C5" s="42">
        <v>42562</v>
      </c>
      <c r="D5" s="41" t="s">
        <v>63</v>
      </c>
      <c r="E5" s="41" t="s">
        <v>624</v>
      </c>
      <c r="F5" s="41"/>
      <c r="G5" s="44">
        <v>17375.150000000001</v>
      </c>
      <c r="H5" s="44">
        <v>0</v>
      </c>
      <c r="I5" s="44">
        <v>5472838.8999999966</v>
      </c>
    </row>
    <row r="6" spans="1:9" x14ac:dyDescent="0.25">
      <c r="A6" s="41" t="s">
        <v>62</v>
      </c>
      <c r="B6" s="41"/>
      <c r="C6" s="42">
        <v>42564</v>
      </c>
      <c r="D6" s="41" t="s">
        <v>63</v>
      </c>
      <c r="E6" s="41" t="s">
        <v>625</v>
      </c>
      <c r="F6" s="41"/>
      <c r="G6" s="44">
        <v>871.75</v>
      </c>
      <c r="H6" s="44">
        <v>0</v>
      </c>
      <c r="I6" s="44">
        <v>5473710.6499999966</v>
      </c>
    </row>
    <row r="7" spans="1:9" x14ac:dyDescent="0.25">
      <c r="A7" s="41" t="s">
        <v>62</v>
      </c>
      <c r="B7" s="41"/>
      <c r="C7" s="42">
        <v>42567</v>
      </c>
      <c r="D7" s="41" t="s">
        <v>63</v>
      </c>
      <c r="E7" s="41" t="s">
        <v>626</v>
      </c>
      <c r="F7" s="41"/>
      <c r="G7" s="44">
        <v>248.72</v>
      </c>
      <c r="H7" s="44">
        <v>0</v>
      </c>
      <c r="I7" s="44">
        <v>5473959.3699999964</v>
      </c>
    </row>
    <row r="8" spans="1:9" x14ac:dyDescent="0.25">
      <c r="A8" s="41" t="s">
        <v>62</v>
      </c>
      <c r="B8" s="41"/>
      <c r="C8" s="42">
        <v>42567</v>
      </c>
      <c r="D8" s="41" t="s">
        <v>63</v>
      </c>
      <c r="E8" s="41" t="s">
        <v>627</v>
      </c>
      <c r="F8" s="41"/>
      <c r="G8" s="44">
        <v>546.82000000000005</v>
      </c>
      <c r="H8" s="44">
        <v>0</v>
      </c>
      <c r="I8" s="44">
        <v>5474506.1899999967</v>
      </c>
    </row>
    <row r="9" spans="1:9" x14ac:dyDescent="0.25">
      <c r="A9" s="41" t="s">
        <v>62</v>
      </c>
      <c r="B9" s="41"/>
      <c r="C9" s="42">
        <v>42571</v>
      </c>
      <c r="D9" s="41" t="s">
        <v>63</v>
      </c>
      <c r="E9" s="41" t="s">
        <v>628</v>
      </c>
      <c r="F9" s="41"/>
      <c r="G9" s="44">
        <v>448.44</v>
      </c>
      <c r="H9" s="44">
        <v>0</v>
      </c>
      <c r="I9" s="44">
        <v>5474954.6299999971</v>
      </c>
    </row>
    <row r="10" spans="1:9" x14ac:dyDescent="0.25">
      <c r="A10" s="41" t="s">
        <v>62</v>
      </c>
      <c r="B10" s="41"/>
      <c r="C10" s="42">
        <v>42571</v>
      </c>
      <c r="D10" s="41" t="s">
        <v>63</v>
      </c>
      <c r="E10" s="41" t="s">
        <v>629</v>
      </c>
      <c r="F10" s="41"/>
      <c r="G10" s="44">
        <v>150.49</v>
      </c>
      <c r="H10" s="44">
        <v>0</v>
      </c>
      <c r="I10" s="44">
        <v>5475105.1199999973</v>
      </c>
    </row>
    <row r="11" spans="1:9" x14ac:dyDescent="0.25">
      <c r="A11" s="41" t="s">
        <v>62</v>
      </c>
      <c r="B11" s="41"/>
      <c r="C11" s="42">
        <v>42578</v>
      </c>
      <c r="D11" s="41" t="s">
        <v>63</v>
      </c>
      <c r="E11" s="41" t="s">
        <v>630</v>
      </c>
      <c r="F11" s="41"/>
      <c r="G11" s="44">
        <v>83050.850000000006</v>
      </c>
      <c r="H11" s="44">
        <v>0</v>
      </c>
      <c r="I11" s="44">
        <v>5558155.9699999969</v>
      </c>
    </row>
    <row r="12" spans="1:9" x14ac:dyDescent="0.25">
      <c r="A12" s="41" t="s">
        <v>62</v>
      </c>
      <c r="B12" s="41"/>
      <c r="C12" s="42">
        <v>42579</v>
      </c>
      <c r="D12" s="41" t="s">
        <v>63</v>
      </c>
      <c r="E12" s="41" t="s">
        <v>631</v>
      </c>
      <c r="F12" s="41"/>
      <c r="G12" s="44">
        <v>2487.2199999999998</v>
      </c>
      <c r="H12" s="44">
        <v>0</v>
      </c>
      <c r="I12" s="44">
        <v>5560643.1899999967</v>
      </c>
    </row>
    <row r="13" spans="1:9" x14ac:dyDescent="0.25">
      <c r="A13" s="41" t="s">
        <v>62</v>
      </c>
      <c r="B13" s="41"/>
      <c r="C13" s="42">
        <v>42580</v>
      </c>
      <c r="D13" s="41" t="s">
        <v>63</v>
      </c>
      <c r="E13" s="41" t="s">
        <v>632</v>
      </c>
      <c r="F13" s="41"/>
      <c r="G13" s="44">
        <v>167.15</v>
      </c>
      <c r="H13" s="44">
        <v>0</v>
      </c>
      <c r="I13" s="44">
        <v>5560810.3399999971</v>
      </c>
    </row>
    <row r="14" spans="1:9" x14ac:dyDescent="0.25">
      <c r="A14" s="41" t="s">
        <v>62</v>
      </c>
      <c r="B14" s="41"/>
      <c r="C14" s="42">
        <v>42580</v>
      </c>
      <c r="D14" s="41" t="s">
        <v>63</v>
      </c>
      <c r="E14" s="41" t="s">
        <v>633</v>
      </c>
      <c r="F14" s="41"/>
      <c r="G14" s="44">
        <v>252.35</v>
      </c>
      <c r="H14" s="44">
        <v>0</v>
      </c>
      <c r="I14" s="44">
        <v>5561062.6899999967</v>
      </c>
    </row>
    <row r="15" spans="1:9" x14ac:dyDescent="0.25">
      <c r="A15" s="41" t="s">
        <v>62</v>
      </c>
      <c r="B15" s="41"/>
      <c r="C15" s="42">
        <v>42580</v>
      </c>
      <c r="D15" s="41" t="s">
        <v>63</v>
      </c>
      <c r="E15" s="41" t="s">
        <v>634</v>
      </c>
      <c r="F15" s="41"/>
      <c r="G15" s="44">
        <v>453.3</v>
      </c>
      <c r="H15" s="44">
        <v>0</v>
      </c>
      <c r="I15" s="44">
        <v>5561515.9899999965</v>
      </c>
    </row>
    <row r="16" spans="1:9" x14ac:dyDescent="0.25">
      <c r="A16" s="41" t="s">
        <v>62</v>
      </c>
      <c r="B16" s="41"/>
      <c r="C16" s="42">
        <v>42583</v>
      </c>
      <c r="D16" s="41" t="s">
        <v>63</v>
      </c>
      <c r="E16" s="41" t="s">
        <v>635</v>
      </c>
      <c r="F16" s="41"/>
      <c r="G16" s="44">
        <v>15037.34</v>
      </c>
      <c r="H16" s="44">
        <v>0</v>
      </c>
      <c r="I16" s="44">
        <v>5576553.3299999963</v>
      </c>
    </row>
    <row r="17" spans="1:9" x14ac:dyDescent="0.25">
      <c r="A17" s="41" t="s">
        <v>62</v>
      </c>
      <c r="B17" s="41"/>
      <c r="C17" s="42">
        <v>42583</v>
      </c>
      <c r="D17" s="41" t="s">
        <v>63</v>
      </c>
      <c r="E17" s="41" t="s">
        <v>636</v>
      </c>
      <c r="F17" s="41"/>
      <c r="G17" s="44">
        <v>20</v>
      </c>
      <c r="H17" s="44">
        <v>0</v>
      </c>
      <c r="I17" s="44">
        <v>5576573.3299999963</v>
      </c>
    </row>
    <row r="18" spans="1:9" x14ac:dyDescent="0.25">
      <c r="A18" s="41" t="s">
        <v>62</v>
      </c>
      <c r="B18" s="41"/>
      <c r="C18" s="42">
        <v>42583</v>
      </c>
      <c r="D18" s="41" t="s">
        <v>63</v>
      </c>
      <c r="E18" s="41" t="s">
        <v>637</v>
      </c>
      <c r="F18" s="41"/>
      <c r="G18" s="44">
        <v>5447.8</v>
      </c>
      <c r="H18" s="44">
        <v>0</v>
      </c>
      <c r="I18" s="44">
        <v>5582021.1299999962</v>
      </c>
    </row>
    <row r="19" spans="1:9" x14ac:dyDescent="0.25">
      <c r="A19" s="41" t="s">
        <v>62</v>
      </c>
      <c r="B19" s="41"/>
      <c r="C19" s="42">
        <v>42583</v>
      </c>
      <c r="D19" s="41" t="s">
        <v>63</v>
      </c>
      <c r="E19" s="41" t="s">
        <v>638</v>
      </c>
      <c r="F19" s="41"/>
      <c r="G19" s="44">
        <v>826.5</v>
      </c>
      <c r="H19" s="44">
        <v>0</v>
      </c>
      <c r="I19" s="44">
        <v>5582847.6299999962</v>
      </c>
    </row>
    <row r="20" spans="1:9" x14ac:dyDescent="0.25">
      <c r="A20" s="41" t="s">
        <v>62</v>
      </c>
      <c r="B20" s="41"/>
      <c r="C20" s="42">
        <v>42583</v>
      </c>
      <c r="D20" s="41" t="s">
        <v>63</v>
      </c>
      <c r="E20" s="41" t="s">
        <v>639</v>
      </c>
      <c r="F20" s="41"/>
      <c r="G20" s="44">
        <v>1633</v>
      </c>
      <c r="H20" s="44">
        <v>0</v>
      </c>
      <c r="I20" s="44">
        <v>5584480.6299999962</v>
      </c>
    </row>
    <row r="21" spans="1:9" x14ac:dyDescent="0.25">
      <c r="A21" s="41" t="s">
        <v>62</v>
      </c>
      <c r="B21" s="41"/>
      <c r="C21" s="42">
        <v>42583</v>
      </c>
      <c r="D21" s="41" t="s">
        <v>63</v>
      </c>
      <c r="E21" s="41" t="s">
        <v>640</v>
      </c>
      <c r="F21" s="41"/>
      <c r="G21" s="44">
        <v>3350</v>
      </c>
      <c r="H21" s="44">
        <v>0</v>
      </c>
      <c r="I21" s="44">
        <v>5587830.6299999962</v>
      </c>
    </row>
    <row r="22" spans="1:9" x14ac:dyDescent="0.25">
      <c r="A22" s="41" t="s">
        <v>62</v>
      </c>
      <c r="B22" s="41"/>
      <c r="C22" s="42">
        <v>42590</v>
      </c>
      <c r="D22" s="41" t="s">
        <v>63</v>
      </c>
      <c r="E22" s="41" t="s">
        <v>641</v>
      </c>
      <c r="F22" s="41"/>
      <c r="G22" s="44">
        <v>595</v>
      </c>
      <c r="H22" s="44">
        <v>0</v>
      </c>
      <c r="I22" s="44">
        <v>5588425.6299999962</v>
      </c>
    </row>
    <row r="23" spans="1:9" x14ac:dyDescent="0.25">
      <c r="A23" s="41" t="s">
        <v>62</v>
      </c>
      <c r="B23" s="41"/>
      <c r="C23" s="42">
        <v>42590</v>
      </c>
      <c r="D23" s="41" t="s">
        <v>63</v>
      </c>
      <c r="E23" s="41" t="s">
        <v>642</v>
      </c>
      <c r="F23" s="41"/>
      <c r="G23" s="44">
        <v>13015.2</v>
      </c>
      <c r="H23" s="44">
        <v>0</v>
      </c>
      <c r="I23" s="44">
        <v>5601440.8299999963</v>
      </c>
    </row>
    <row r="24" spans="1:9" x14ac:dyDescent="0.25">
      <c r="A24" s="41" t="s">
        <v>62</v>
      </c>
      <c r="B24" s="41"/>
      <c r="C24" s="42">
        <v>42597</v>
      </c>
      <c r="D24" s="41" t="s">
        <v>63</v>
      </c>
      <c r="E24" s="41" t="s">
        <v>643</v>
      </c>
      <c r="F24" s="41"/>
      <c r="G24" s="44">
        <v>2160</v>
      </c>
      <c r="H24" s="44">
        <v>0</v>
      </c>
      <c r="I24" s="44">
        <v>5603600.8299999963</v>
      </c>
    </row>
    <row r="25" spans="1:9" x14ac:dyDescent="0.25">
      <c r="A25" s="41" t="s">
        <v>62</v>
      </c>
      <c r="B25" s="41"/>
      <c r="C25" s="42">
        <v>42600</v>
      </c>
      <c r="D25" s="41" t="s">
        <v>63</v>
      </c>
      <c r="E25" s="41" t="s">
        <v>644</v>
      </c>
      <c r="F25" s="41"/>
      <c r="G25" s="44">
        <v>4229.6499999999996</v>
      </c>
      <c r="H25" s="44">
        <v>0</v>
      </c>
      <c r="I25" s="44">
        <v>5607830.4799999967</v>
      </c>
    </row>
    <row r="26" spans="1:9" x14ac:dyDescent="0.25">
      <c r="A26" s="41" t="s">
        <v>62</v>
      </c>
      <c r="B26" s="41"/>
      <c r="C26" s="42">
        <v>42607</v>
      </c>
      <c r="D26" s="41" t="s">
        <v>63</v>
      </c>
      <c r="E26" s="41" t="s">
        <v>645</v>
      </c>
      <c r="F26" s="41"/>
      <c r="G26" s="44">
        <v>14850</v>
      </c>
      <c r="H26" s="44">
        <v>0</v>
      </c>
      <c r="I26" s="44">
        <v>5622680.4799999967</v>
      </c>
    </row>
    <row r="27" spans="1:9" x14ac:dyDescent="0.25">
      <c r="A27" s="41" t="s">
        <v>62</v>
      </c>
      <c r="B27" s="41"/>
      <c r="C27" s="42">
        <v>42611</v>
      </c>
      <c r="D27" s="41" t="s">
        <v>63</v>
      </c>
      <c r="E27" s="41" t="s">
        <v>646</v>
      </c>
      <c r="F27" s="41"/>
      <c r="G27" s="44">
        <v>961</v>
      </c>
      <c r="H27" s="44">
        <v>0</v>
      </c>
      <c r="I27" s="44">
        <v>5623641.4799999967</v>
      </c>
    </row>
    <row r="28" spans="1:9" x14ac:dyDescent="0.25">
      <c r="A28" s="41" t="s">
        <v>62</v>
      </c>
      <c r="B28" s="41"/>
      <c r="C28" s="42">
        <v>42613</v>
      </c>
      <c r="D28" s="41" t="s">
        <v>63</v>
      </c>
      <c r="E28" s="41" t="s">
        <v>647</v>
      </c>
      <c r="F28" s="41"/>
      <c r="G28" s="44">
        <v>3287.64</v>
      </c>
      <c r="H28" s="44">
        <v>0</v>
      </c>
      <c r="I28" s="44">
        <v>5626929.1199999964</v>
      </c>
    </row>
    <row r="29" spans="1:9" x14ac:dyDescent="0.25">
      <c r="A29" s="41" t="s">
        <v>62</v>
      </c>
      <c r="B29" s="41"/>
      <c r="C29" s="42">
        <v>42613</v>
      </c>
      <c r="D29" s="41" t="s">
        <v>63</v>
      </c>
      <c r="E29" s="41" t="s">
        <v>648</v>
      </c>
      <c r="F29" s="41"/>
      <c r="G29" s="44">
        <v>1189</v>
      </c>
      <c r="H29" s="44">
        <v>0</v>
      </c>
      <c r="I29" s="44">
        <v>5628118.1199999964</v>
      </c>
    </row>
    <row r="30" spans="1:9" x14ac:dyDescent="0.25">
      <c r="A30" s="41" t="s">
        <v>62</v>
      </c>
      <c r="B30" s="41"/>
      <c r="C30" s="42">
        <v>42614</v>
      </c>
      <c r="D30" s="41" t="s">
        <v>63</v>
      </c>
      <c r="E30" s="41" t="s">
        <v>649</v>
      </c>
      <c r="F30" s="41"/>
      <c r="G30" s="44">
        <v>3350</v>
      </c>
      <c r="H30" s="44">
        <v>0</v>
      </c>
      <c r="I30" s="44">
        <v>5631468.1199999964</v>
      </c>
    </row>
    <row r="31" spans="1:9" x14ac:dyDescent="0.25">
      <c r="A31" s="41" t="s">
        <v>62</v>
      </c>
      <c r="B31" s="41"/>
      <c r="C31" s="42">
        <v>42619</v>
      </c>
      <c r="D31" s="41" t="s">
        <v>63</v>
      </c>
      <c r="E31" s="41" t="s">
        <v>650</v>
      </c>
      <c r="F31" s="41"/>
      <c r="G31" s="44">
        <v>5557.85</v>
      </c>
      <c r="H31" s="44">
        <v>0</v>
      </c>
      <c r="I31" s="44">
        <v>5637025.969999996</v>
      </c>
    </row>
    <row r="32" spans="1:9" x14ac:dyDescent="0.25">
      <c r="A32" s="41" t="s">
        <v>62</v>
      </c>
      <c r="B32" s="41"/>
      <c r="C32" s="42">
        <v>42620</v>
      </c>
      <c r="D32" s="41" t="s">
        <v>63</v>
      </c>
      <c r="E32" s="41" t="s">
        <v>651</v>
      </c>
      <c r="F32" s="41"/>
      <c r="G32" s="44">
        <v>153983</v>
      </c>
      <c r="H32" s="44">
        <v>0</v>
      </c>
      <c r="I32" s="44">
        <v>5791008.969999996</v>
      </c>
    </row>
    <row r="33" spans="1:9" x14ac:dyDescent="0.25">
      <c r="A33" s="41" t="s">
        <v>62</v>
      </c>
      <c r="B33" s="41"/>
      <c r="C33" s="42">
        <v>42620</v>
      </c>
      <c r="D33" s="41" t="s">
        <v>63</v>
      </c>
      <c r="E33" s="41" t="s">
        <v>652</v>
      </c>
      <c r="F33" s="41"/>
      <c r="G33" s="44">
        <v>223</v>
      </c>
      <c r="H33" s="44">
        <v>0</v>
      </c>
      <c r="I33" s="44">
        <v>5791231.969999996</v>
      </c>
    </row>
    <row r="34" spans="1:9" x14ac:dyDescent="0.25">
      <c r="A34" s="41" t="s">
        <v>62</v>
      </c>
      <c r="B34" s="41"/>
      <c r="C34" s="42">
        <v>42620</v>
      </c>
      <c r="D34" s="41" t="s">
        <v>63</v>
      </c>
      <c r="E34" s="41" t="s">
        <v>653</v>
      </c>
      <c r="F34" s="41"/>
      <c r="G34" s="44">
        <v>399.14</v>
      </c>
      <c r="H34" s="44">
        <v>0</v>
      </c>
      <c r="I34" s="44">
        <v>5791631.1099999957</v>
      </c>
    </row>
    <row r="35" spans="1:9" x14ac:dyDescent="0.25">
      <c r="A35" s="41" t="s">
        <v>62</v>
      </c>
      <c r="B35" s="41"/>
      <c r="C35" s="42">
        <v>42620</v>
      </c>
      <c r="D35" s="41" t="s">
        <v>63</v>
      </c>
      <c r="E35" s="41" t="s">
        <v>654</v>
      </c>
      <c r="F35" s="41"/>
      <c r="G35" s="44">
        <v>1052.48</v>
      </c>
      <c r="H35" s="44">
        <v>0</v>
      </c>
      <c r="I35" s="44">
        <v>5792683.5899999961</v>
      </c>
    </row>
    <row r="36" spans="1:9" x14ac:dyDescent="0.25">
      <c r="A36" s="41" t="s">
        <v>62</v>
      </c>
      <c r="B36" s="41"/>
      <c r="C36" s="42">
        <v>42620</v>
      </c>
      <c r="D36" s="41" t="s">
        <v>63</v>
      </c>
      <c r="E36" s="41" t="s">
        <v>655</v>
      </c>
      <c r="F36" s="41"/>
      <c r="G36" s="44">
        <v>12011.07</v>
      </c>
      <c r="H36" s="44">
        <v>0</v>
      </c>
      <c r="I36" s="44">
        <v>5804694.6599999964</v>
      </c>
    </row>
    <row r="37" spans="1:9" x14ac:dyDescent="0.25">
      <c r="A37" s="41" t="s">
        <v>62</v>
      </c>
      <c r="B37" s="41"/>
      <c r="C37" s="42">
        <v>42622</v>
      </c>
      <c r="D37" s="41" t="s">
        <v>63</v>
      </c>
      <c r="E37" s="41" t="s">
        <v>656</v>
      </c>
      <c r="F37" s="41"/>
      <c r="G37" s="44">
        <v>89.64</v>
      </c>
      <c r="H37" s="44">
        <v>0</v>
      </c>
      <c r="I37" s="44">
        <v>5804784.2999999961</v>
      </c>
    </row>
    <row r="38" spans="1:9" x14ac:dyDescent="0.25">
      <c r="A38" s="41" t="s">
        <v>62</v>
      </c>
      <c r="B38" s="41"/>
      <c r="C38" s="42">
        <v>42623</v>
      </c>
      <c r="D38" s="41" t="s">
        <v>63</v>
      </c>
      <c r="E38" s="41" t="s">
        <v>657</v>
      </c>
      <c r="F38" s="41"/>
      <c r="G38" s="44">
        <v>3780</v>
      </c>
      <c r="H38" s="44">
        <v>0</v>
      </c>
      <c r="I38" s="44">
        <v>5808564.2999999961</v>
      </c>
    </row>
    <row r="39" spans="1:9" x14ac:dyDescent="0.25">
      <c r="A39" s="41" t="s">
        <v>62</v>
      </c>
      <c r="B39" s="41"/>
      <c r="C39" s="42">
        <v>42623</v>
      </c>
      <c r="D39" s="41" t="s">
        <v>63</v>
      </c>
      <c r="E39" s="41" t="s">
        <v>658</v>
      </c>
      <c r="F39" s="41"/>
      <c r="G39" s="44">
        <v>3780</v>
      </c>
      <c r="H39" s="44">
        <v>0</v>
      </c>
      <c r="I39" s="44">
        <v>5812344.2999999961</v>
      </c>
    </row>
    <row r="40" spans="1:9" x14ac:dyDescent="0.25">
      <c r="A40" s="41" t="s">
        <v>62</v>
      </c>
      <c r="B40" s="41"/>
      <c r="C40" s="42">
        <v>42632</v>
      </c>
      <c r="D40" s="41" t="s">
        <v>63</v>
      </c>
      <c r="E40" s="41" t="s">
        <v>659</v>
      </c>
      <c r="F40" s="41"/>
      <c r="G40" s="44">
        <v>129384.93</v>
      </c>
      <c r="H40" s="44">
        <v>0</v>
      </c>
      <c r="I40" s="44">
        <v>5941729.2299999958</v>
      </c>
    </row>
    <row r="41" spans="1:9" x14ac:dyDescent="0.25">
      <c r="A41" s="41" t="s">
        <v>62</v>
      </c>
      <c r="B41" s="41"/>
      <c r="C41" s="42">
        <v>42633</v>
      </c>
      <c r="D41" s="41" t="s">
        <v>63</v>
      </c>
      <c r="E41" s="41" t="s">
        <v>660</v>
      </c>
      <c r="F41" s="41"/>
      <c r="G41" s="44">
        <v>4430</v>
      </c>
      <c r="H41" s="44">
        <v>0</v>
      </c>
      <c r="I41" s="44">
        <v>5946159.2299999958</v>
      </c>
    </row>
    <row r="42" spans="1:9" x14ac:dyDescent="0.25">
      <c r="A42" s="41" t="s">
        <v>62</v>
      </c>
      <c r="B42" s="41"/>
      <c r="C42" s="42">
        <v>42639</v>
      </c>
      <c r="D42" s="41" t="s">
        <v>63</v>
      </c>
      <c r="E42" s="41" t="s">
        <v>661</v>
      </c>
      <c r="F42" s="41"/>
      <c r="G42" s="44">
        <v>3521.62</v>
      </c>
      <c r="H42" s="44">
        <v>0</v>
      </c>
      <c r="I42" s="44">
        <v>5949680.8499999959</v>
      </c>
    </row>
    <row r="43" spans="1:9" x14ac:dyDescent="0.25">
      <c r="A43" s="41" t="s">
        <v>62</v>
      </c>
      <c r="B43" s="41"/>
      <c r="C43" s="42">
        <v>42639</v>
      </c>
      <c r="D43" s="41" t="s">
        <v>63</v>
      </c>
      <c r="E43" s="41" t="s">
        <v>662</v>
      </c>
      <c r="F43" s="41"/>
      <c r="G43" s="44">
        <v>2205.56</v>
      </c>
      <c r="H43" s="44">
        <v>0</v>
      </c>
      <c r="I43" s="44">
        <v>5951886.4099999955</v>
      </c>
    </row>
    <row r="44" spans="1:9" x14ac:dyDescent="0.25">
      <c r="A44" s="41" t="s">
        <v>62</v>
      </c>
      <c r="B44" s="41"/>
      <c r="C44" s="42">
        <v>42641</v>
      </c>
      <c r="D44" s="41" t="s">
        <v>63</v>
      </c>
      <c r="E44" s="41" t="s">
        <v>663</v>
      </c>
      <c r="F44" s="41"/>
      <c r="G44" s="44">
        <v>2238.1</v>
      </c>
      <c r="H44" s="44">
        <v>0</v>
      </c>
      <c r="I44" s="44">
        <v>5954124.5099999951</v>
      </c>
    </row>
    <row r="45" spans="1:9" x14ac:dyDescent="0.25">
      <c r="A45" s="41" t="s">
        <v>62</v>
      </c>
      <c r="B45" s="41"/>
      <c r="C45" s="42">
        <v>42642</v>
      </c>
      <c r="D45" s="41" t="s">
        <v>63</v>
      </c>
      <c r="E45" s="41" t="s">
        <v>664</v>
      </c>
      <c r="F45" s="41"/>
      <c r="G45" s="44">
        <v>13686.32</v>
      </c>
      <c r="H45" s="44">
        <v>0</v>
      </c>
      <c r="I45" s="44">
        <v>5967810.8299999954</v>
      </c>
    </row>
    <row r="46" spans="1:9" x14ac:dyDescent="0.25">
      <c r="A46" s="41" t="s">
        <v>62</v>
      </c>
      <c r="B46" s="41"/>
      <c r="C46" s="42">
        <v>42643</v>
      </c>
      <c r="D46" s="41" t="s">
        <v>63</v>
      </c>
      <c r="E46" s="41" t="s">
        <v>665</v>
      </c>
      <c r="F46" s="41"/>
      <c r="G46" s="44">
        <v>165.25</v>
      </c>
      <c r="H46" s="44">
        <v>0</v>
      </c>
      <c r="I46" s="45">
        <v>5967976.0799999954</v>
      </c>
    </row>
    <row r="48" spans="1:9" x14ac:dyDescent="0.25">
      <c r="A48" s="38" t="s">
        <v>52</v>
      </c>
      <c r="B48" s="38" t="s">
        <v>53</v>
      </c>
      <c r="C48" s="38" t="s">
        <v>55</v>
      </c>
      <c r="D48" s="38" t="s">
        <v>56</v>
      </c>
      <c r="E48" s="38" t="s">
        <v>57</v>
      </c>
      <c r="F48" s="38"/>
      <c r="G48" s="39" t="s">
        <v>59</v>
      </c>
      <c r="H48" s="39" t="s">
        <v>60</v>
      </c>
      <c r="I48" s="39" t="s">
        <v>61</v>
      </c>
    </row>
    <row r="49" spans="1:10" x14ac:dyDescent="0.25">
      <c r="A49" s="41" t="s">
        <v>586</v>
      </c>
      <c r="B49" s="41"/>
      <c r="C49" s="25">
        <v>42552</v>
      </c>
      <c r="D49" s="23"/>
      <c r="E49" s="23"/>
      <c r="F49" s="41"/>
      <c r="G49" s="46">
        <v>2166785.8800000004</v>
      </c>
      <c r="H49" s="47">
        <v>0</v>
      </c>
      <c r="I49" s="36">
        <f>G49-H49</f>
        <v>2166785.8800000004</v>
      </c>
    </row>
    <row r="50" spans="1:10" x14ac:dyDescent="0.25">
      <c r="A50" s="41" t="s">
        <v>586</v>
      </c>
      <c r="B50" s="41"/>
      <c r="C50" s="42">
        <v>42555</v>
      </c>
      <c r="D50" s="41" t="s">
        <v>63</v>
      </c>
      <c r="E50" s="41" t="s">
        <v>666</v>
      </c>
      <c r="F50" s="41"/>
      <c r="G50" s="43">
        <v>4701.0200000000004</v>
      </c>
      <c r="H50" s="43">
        <v>0</v>
      </c>
      <c r="I50" s="44">
        <f>I49+G50-H50</f>
        <v>2171486.9000000004</v>
      </c>
      <c r="J50" s="44"/>
    </row>
    <row r="51" spans="1:10" x14ac:dyDescent="0.25">
      <c r="A51" s="41" t="s">
        <v>586</v>
      </c>
      <c r="B51" s="41"/>
      <c r="C51" s="42">
        <v>42555</v>
      </c>
      <c r="D51" s="41" t="s">
        <v>63</v>
      </c>
      <c r="E51" s="41" t="s">
        <v>667</v>
      </c>
      <c r="F51" s="41"/>
      <c r="G51" s="43">
        <v>3247.08</v>
      </c>
      <c r="H51" s="43">
        <v>0</v>
      </c>
      <c r="I51" s="44">
        <f t="shared" ref="I51:I88" si="0">I50+G51-H51</f>
        <v>2174733.9800000004</v>
      </c>
      <c r="J51" s="44"/>
    </row>
    <row r="52" spans="1:10" x14ac:dyDescent="0.25">
      <c r="A52" s="41" t="s">
        <v>586</v>
      </c>
      <c r="B52" s="41"/>
      <c r="C52" s="42">
        <v>42555</v>
      </c>
      <c r="D52" s="41" t="s">
        <v>63</v>
      </c>
      <c r="E52" s="41" t="s">
        <v>668</v>
      </c>
      <c r="F52" s="41"/>
      <c r="G52" s="43">
        <v>4380.5</v>
      </c>
      <c r="H52" s="43">
        <v>0</v>
      </c>
      <c r="I52" s="44">
        <f t="shared" si="0"/>
        <v>2179114.4800000004</v>
      </c>
      <c r="J52" s="44"/>
    </row>
    <row r="53" spans="1:10" x14ac:dyDescent="0.25">
      <c r="A53" s="41" t="s">
        <v>586</v>
      </c>
      <c r="B53" s="41"/>
      <c r="C53" s="42">
        <v>42556</v>
      </c>
      <c r="D53" s="41" t="s">
        <v>63</v>
      </c>
      <c r="E53" s="41" t="s">
        <v>669</v>
      </c>
      <c r="F53" s="41"/>
      <c r="G53" s="43">
        <v>1987.55</v>
      </c>
      <c r="H53" s="43">
        <v>0</v>
      </c>
      <c r="I53" s="44">
        <f t="shared" si="0"/>
        <v>2181102.0300000003</v>
      </c>
      <c r="J53" s="44"/>
    </row>
    <row r="54" spans="1:10" x14ac:dyDescent="0.25">
      <c r="A54" s="41" t="s">
        <v>586</v>
      </c>
      <c r="B54" s="41"/>
      <c r="C54" s="42">
        <v>42559</v>
      </c>
      <c r="D54" s="41" t="s">
        <v>63</v>
      </c>
      <c r="E54" s="41" t="s">
        <v>670</v>
      </c>
      <c r="F54" s="41"/>
      <c r="G54" s="43">
        <v>12652.35</v>
      </c>
      <c r="H54" s="43">
        <v>0</v>
      </c>
      <c r="I54" s="44">
        <f t="shared" si="0"/>
        <v>2193754.3800000004</v>
      </c>
      <c r="J54" s="44"/>
    </row>
    <row r="55" spans="1:10" x14ac:dyDescent="0.25">
      <c r="A55" s="41" t="s">
        <v>586</v>
      </c>
      <c r="B55" s="41"/>
      <c r="C55" s="42">
        <v>42565</v>
      </c>
      <c r="D55" s="41" t="s">
        <v>63</v>
      </c>
      <c r="E55" s="41" t="s">
        <v>671</v>
      </c>
      <c r="F55" s="41"/>
      <c r="G55" s="43">
        <v>119799.58</v>
      </c>
      <c r="H55" s="43">
        <v>0</v>
      </c>
      <c r="I55" s="44">
        <f t="shared" si="0"/>
        <v>2313553.9600000004</v>
      </c>
      <c r="J55" s="44"/>
    </row>
    <row r="56" spans="1:10" x14ac:dyDescent="0.25">
      <c r="A56" s="41" t="s">
        <v>586</v>
      </c>
      <c r="B56" s="41"/>
      <c r="C56" s="42">
        <v>42566</v>
      </c>
      <c r="D56" s="41" t="s">
        <v>63</v>
      </c>
      <c r="E56" s="41" t="s">
        <v>672</v>
      </c>
      <c r="F56" s="41"/>
      <c r="G56" s="43">
        <v>5167.22</v>
      </c>
      <c r="H56" s="43">
        <v>0</v>
      </c>
      <c r="I56" s="44">
        <f t="shared" si="0"/>
        <v>2318721.1800000006</v>
      </c>
      <c r="J56" s="44"/>
    </row>
    <row r="57" spans="1:10" x14ac:dyDescent="0.25">
      <c r="A57" s="41" t="s">
        <v>586</v>
      </c>
      <c r="B57" s="41"/>
      <c r="C57" s="42">
        <v>42566</v>
      </c>
      <c r="D57" s="41" t="s">
        <v>63</v>
      </c>
      <c r="E57" s="41" t="s">
        <v>673</v>
      </c>
      <c r="F57" s="41"/>
      <c r="G57" s="43">
        <v>39687.29</v>
      </c>
      <c r="H57" s="43">
        <v>0</v>
      </c>
      <c r="I57" s="44">
        <f t="shared" si="0"/>
        <v>2358408.4700000007</v>
      </c>
      <c r="J57" s="44"/>
    </row>
    <row r="58" spans="1:10" x14ac:dyDescent="0.25">
      <c r="A58" s="41" t="s">
        <v>586</v>
      </c>
      <c r="B58" s="41"/>
      <c r="C58" s="42">
        <v>42570</v>
      </c>
      <c r="D58" s="41" t="s">
        <v>63</v>
      </c>
      <c r="E58" s="41" t="s">
        <v>674</v>
      </c>
      <c r="F58" s="41"/>
      <c r="G58" s="43">
        <v>977.73</v>
      </c>
      <c r="H58" s="43">
        <v>0</v>
      </c>
      <c r="I58" s="44">
        <f t="shared" si="0"/>
        <v>2359386.2000000007</v>
      </c>
      <c r="J58" s="44"/>
    </row>
    <row r="59" spans="1:10" x14ac:dyDescent="0.25">
      <c r="A59" s="41" t="s">
        <v>586</v>
      </c>
      <c r="B59" s="41"/>
      <c r="C59" s="42">
        <v>42572</v>
      </c>
      <c r="D59" s="41" t="s">
        <v>63</v>
      </c>
      <c r="E59" s="41" t="s">
        <v>675</v>
      </c>
      <c r="F59" s="41"/>
      <c r="G59" s="43">
        <v>64114.99</v>
      </c>
      <c r="H59" s="43">
        <v>0</v>
      </c>
      <c r="I59" s="44">
        <f t="shared" si="0"/>
        <v>2423501.1900000009</v>
      </c>
      <c r="J59" s="44"/>
    </row>
    <row r="60" spans="1:10" x14ac:dyDescent="0.25">
      <c r="A60" s="41" t="s">
        <v>586</v>
      </c>
      <c r="B60" s="41"/>
      <c r="C60" s="42">
        <v>42576</v>
      </c>
      <c r="D60" s="41" t="s">
        <v>63</v>
      </c>
      <c r="E60" s="41" t="s">
        <v>676</v>
      </c>
      <c r="F60" s="41"/>
      <c r="G60" s="43">
        <v>1428.34</v>
      </c>
      <c r="H60" s="43">
        <v>0</v>
      </c>
      <c r="I60" s="44">
        <f t="shared" si="0"/>
        <v>2424929.5300000007</v>
      </c>
      <c r="J60" s="44"/>
    </row>
    <row r="61" spans="1:10" x14ac:dyDescent="0.25">
      <c r="A61" s="41" t="s">
        <v>586</v>
      </c>
      <c r="B61" s="41"/>
      <c r="C61" s="42">
        <v>42580</v>
      </c>
      <c r="D61" s="41" t="s">
        <v>63</v>
      </c>
      <c r="E61" s="41" t="s">
        <v>677</v>
      </c>
      <c r="F61" s="41"/>
      <c r="G61" s="43">
        <v>15522.43</v>
      </c>
      <c r="H61" s="43">
        <v>0</v>
      </c>
      <c r="I61" s="44">
        <f t="shared" si="0"/>
        <v>2440451.9600000009</v>
      </c>
      <c r="J61" s="44"/>
    </row>
    <row r="62" spans="1:10" x14ac:dyDescent="0.25">
      <c r="A62" s="41" t="s">
        <v>586</v>
      </c>
      <c r="B62" s="41"/>
      <c r="C62" s="42">
        <v>42580</v>
      </c>
      <c r="D62" s="41" t="s">
        <v>63</v>
      </c>
      <c r="E62" s="41" t="s">
        <v>678</v>
      </c>
      <c r="F62" s="41"/>
      <c r="G62" s="43">
        <v>40327.4</v>
      </c>
      <c r="H62" s="43">
        <v>0</v>
      </c>
      <c r="I62" s="44">
        <f t="shared" si="0"/>
        <v>2480779.3600000008</v>
      </c>
      <c r="J62" s="44"/>
    </row>
    <row r="63" spans="1:10" x14ac:dyDescent="0.25">
      <c r="A63" s="41" t="s">
        <v>586</v>
      </c>
      <c r="B63" s="41"/>
      <c r="C63" s="42">
        <v>42587</v>
      </c>
      <c r="D63" s="41" t="s">
        <v>63</v>
      </c>
      <c r="E63" s="41" t="s">
        <v>679</v>
      </c>
      <c r="F63" s="41"/>
      <c r="G63" s="43">
        <v>3247.08</v>
      </c>
      <c r="H63" s="43">
        <v>0</v>
      </c>
      <c r="I63" s="44">
        <f t="shared" si="0"/>
        <v>2484026.4400000009</v>
      </c>
      <c r="J63" s="44"/>
    </row>
    <row r="64" spans="1:10" x14ac:dyDescent="0.25">
      <c r="A64" s="41" t="s">
        <v>586</v>
      </c>
      <c r="B64" s="41"/>
      <c r="C64" s="42">
        <v>42587</v>
      </c>
      <c r="D64" s="41" t="s">
        <v>63</v>
      </c>
      <c r="E64" s="41" t="s">
        <v>680</v>
      </c>
      <c r="F64" s="41"/>
      <c r="G64" s="43">
        <v>4380.5</v>
      </c>
      <c r="H64" s="43">
        <v>0</v>
      </c>
      <c r="I64" s="44">
        <f t="shared" si="0"/>
        <v>2488406.9400000009</v>
      </c>
      <c r="J64" s="44"/>
    </row>
    <row r="65" spans="1:10" x14ac:dyDescent="0.25">
      <c r="A65" s="41" t="s">
        <v>586</v>
      </c>
      <c r="B65" s="41"/>
      <c r="C65" s="42">
        <v>42587</v>
      </c>
      <c r="D65" s="41" t="s">
        <v>63</v>
      </c>
      <c r="E65" s="41" t="s">
        <v>681</v>
      </c>
      <c r="F65" s="41"/>
      <c r="G65" s="43">
        <v>1987.55</v>
      </c>
      <c r="H65" s="43">
        <v>0</v>
      </c>
      <c r="I65" s="44">
        <f t="shared" si="0"/>
        <v>2490394.4900000007</v>
      </c>
      <c r="J65" s="44"/>
    </row>
    <row r="66" spans="1:10" x14ac:dyDescent="0.25">
      <c r="A66" s="41" t="s">
        <v>586</v>
      </c>
      <c r="B66" s="41"/>
      <c r="C66" s="42">
        <v>42587</v>
      </c>
      <c r="D66" s="41" t="s">
        <v>63</v>
      </c>
      <c r="E66" s="41" t="s">
        <v>682</v>
      </c>
      <c r="F66" s="41"/>
      <c r="G66" s="43">
        <v>4701.0200000000004</v>
      </c>
      <c r="H66" s="43">
        <v>0</v>
      </c>
      <c r="I66" s="44">
        <f t="shared" si="0"/>
        <v>2495095.5100000007</v>
      </c>
      <c r="J66" s="44"/>
    </row>
    <row r="67" spans="1:10" x14ac:dyDescent="0.25">
      <c r="A67" s="41" t="s">
        <v>586</v>
      </c>
      <c r="B67" s="41"/>
      <c r="C67" s="42">
        <v>42587</v>
      </c>
      <c r="D67" s="41" t="s">
        <v>63</v>
      </c>
      <c r="E67" s="41" t="s">
        <v>683</v>
      </c>
      <c r="F67" s="41"/>
      <c r="G67" s="43">
        <v>13276.99</v>
      </c>
      <c r="H67" s="43">
        <v>0</v>
      </c>
      <c r="I67" s="44">
        <f t="shared" si="0"/>
        <v>2508372.5000000009</v>
      </c>
      <c r="J67" s="44"/>
    </row>
    <row r="68" spans="1:10" x14ac:dyDescent="0.25">
      <c r="A68" s="41" t="s">
        <v>586</v>
      </c>
      <c r="B68" s="41"/>
      <c r="C68" s="42">
        <v>42597</v>
      </c>
      <c r="D68" s="41" t="s">
        <v>63</v>
      </c>
      <c r="E68" s="41" t="s">
        <v>684</v>
      </c>
      <c r="F68" s="41"/>
      <c r="G68" s="43">
        <v>119799.58</v>
      </c>
      <c r="H68" s="43">
        <v>0</v>
      </c>
      <c r="I68" s="44">
        <f t="shared" si="0"/>
        <v>2628172.080000001</v>
      </c>
      <c r="J68" s="44"/>
    </row>
    <row r="69" spans="1:10" x14ac:dyDescent="0.25">
      <c r="A69" s="41" t="s">
        <v>586</v>
      </c>
      <c r="B69" s="41"/>
      <c r="C69" s="42">
        <v>42597</v>
      </c>
      <c r="D69" s="41" t="s">
        <v>63</v>
      </c>
      <c r="E69" s="41" t="s">
        <v>685</v>
      </c>
      <c r="F69" s="41"/>
      <c r="G69" s="43">
        <v>40702.57</v>
      </c>
      <c r="H69" s="43">
        <v>0</v>
      </c>
      <c r="I69" s="44">
        <f t="shared" si="0"/>
        <v>2668874.6500000008</v>
      </c>
      <c r="J69" s="44"/>
    </row>
    <row r="70" spans="1:10" x14ac:dyDescent="0.25">
      <c r="A70" s="41" t="s">
        <v>586</v>
      </c>
      <c r="B70" s="41"/>
      <c r="C70" s="42">
        <v>42598</v>
      </c>
      <c r="D70" s="41" t="s">
        <v>63</v>
      </c>
      <c r="E70" s="41" t="s">
        <v>686</v>
      </c>
      <c r="F70" s="41"/>
      <c r="G70" s="43">
        <v>5167.22</v>
      </c>
      <c r="H70" s="43">
        <v>0</v>
      </c>
      <c r="I70" s="44">
        <f t="shared" si="0"/>
        <v>2674041.870000001</v>
      </c>
      <c r="J70" s="44"/>
    </row>
    <row r="71" spans="1:10" x14ac:dyDescent="0.25">
      <c r="A71" s="41" t="s">
        <v>586</v>
      </c>
      <c r="B71" s="41"/>
      <c r="C71" s="42">
        <v>42601</v>
      </c>
      <c r="D71" s="41" t="s">
        <v>63</v>
      </c>
      <c r="E71" s="41" t="s">
        <v>687</v>
      </c>
      <c r="F71" s="41"/>
      <c r="G71" s="43">
        <v>63668.55</v>
      </c>
      <c r="H71" s="43">
        <v>0</v>
      </c>
      <c r="I71" s="44">
        <f t="shared" si="0"/>
        <v>2737710.4200000009</v>
      </c>
      <c r="J71" s="44"/>
    </row>
    <row r="72" spans="1:10" x14ac:dyDescent="0.25">
      <c r="A72" s="41" t="s">
        <v>586</v>
      </c>
      <c r="B72" s="41"/>
      <c r="C72" s="42">
        <v>42601</v>
      </c>
      <c r="D72" s="41" t="s">
        <v>63</v>
      </c>
      <c r="E72" s="41" t="s">
        <v>688</v>
      </c>
      <c r="F72" s="41"/>
      <c r="G72" s="43">
        <v>26027.200000000001</v>
      </c>
      <c r="H72" s="43">
        <v>0</v>
      </c>
      <c r="I72" s="44">
        <f t="shared" si="0"/>
        <v>2763737.620000001</v>
      </c>
      <c r="J72" s="44"/>
    </row>
    <row r="73" spans="1:10" x14ac:dyDescent="0.25">
      <c r="A73" s="41" t="s">
        <v>586</v>
      </c>
      <c r="B73" s="41"/>
      <c r="C73" s="42">
        <v>42607</v>
      </c>
      <c r="D73" s="41" t="s">
        <v>63</v>
      </c>
      <c r="E73" s="41" t="s">
        <v>689</v>
      </c>
      <c r="F73" s="41"/>
      <c r="G73" s="43">
        <v>1428.34</v>
      </c>
      <c r="H73" s="43">
        <v>0</v>
      </c>
      <c r="I73" s="44">
        <f t="shared" si="0"/>
        <v>2765165.9600000009</v>
      </c>
      <c r="J73" s="44"/>
    </row>
    <row r="74" spans="1:10" x14ac:dyDescent="0.25">
      <c r="A74" s="41" t="s">
        <v>586</v>
      </c>
      <c r="B74" s="41"/>
      <c r="C74" s="42">
        <v>42611</v>
      </c>
      <c r="D74" s="41" t="s">
        <v>63</v>
      </c>
      <c r="E74" s="41" t="s">
        <v>690</v>
      </c>
      <c r="F74" s="41"/>
      <c r="G74" s="43">
        <v>39914.089999999997</v>
      </c>
      <c r="H74" s="43">
        <v>0</v>
      </c>
      <c r="I74" s="44">
        <f t="shared" si="0"/>
        <v>2805080.0500000007</v>
      </c>
      <c r="J74" s="44"/>
    </row>
    <row r="75" spans="1:10" x14ac:dyDescent="0.25">
      <c r="A75" s="41" t="s">
        <v>586</v>
      </c>
      <c r="B75" s="41"/>
      <c r="C75" s="42">
        <v>42613</v>
      </c>
      <c r="D75" s="41" t="s">
        <v>63</v>
      </c>
      <c r="E75" s="41" t="s">
        <v>691</v>
      </c>
      <c r="F75" s="41"/>
      <c r="G75" s="43">
        <v>15324.38</v>
      </c>
      <c r="H75" s="43">
        <v>0</v>
      </c>
      <c r="I75" s="44">
        <f t="shared" si="0"/>
        <v>2820404.4300000006</v>
      </c>
      <c r="J75" s="44"/>
    </row>
    <row r="76" spans="1:10" x14ac:dyDescent="0.25">
      <c r="A76" s="41" t="s">
        <v>586</v>
      </c>
      <c r="B76" s="41"/>
      <c r="C76" s="42">
        <v>42618</v>
      </c>
      <c r="D76" s="41" t="s">
        <v>63</v>
      </c>
      <c r="E76" s="41" t="s">
        <v>692</v>
      </c>
      <c r="F76" s="41"/>
      <c r="G76" s="43">
        <v>4701.0200000000004</v>
      </c>
      <c r="H76" s="43">
        <v>0</v>
      </c>
      <c r="I76" s="44">
        <f t="shared" si="0"/>
        <v>2825105.4500000007</v>
      </c>
      <c r="J76" s="44"/>
    </row>
    <row r="77" spans="1:10" x14ac:dyDescent="0.25">
      <c r="A77" s="41" t="s">
        <v>586</v>
      </c>
      <c r="B77" s="41"/>
      <c r="C77" s="42">
        <v>42618</v>
      </c>
      <c r="D77" s="41" t="s">
        <v>63</v>
      </c>
      <c r="E77" s="41" t="s">
        <v>693</v>
      </c>
      <c r="F77" s="41"/>
      <c r="G77" s="43">
        <v>1987.55</v>
      </c>
      <c r="H77" s="43">
        <v>0</v>
      </c>
      <c r="I77" s="44">
        <f t="shared" si="0"/>
        <v>2827093.0000000005</v>
      </c>
      <c r="J77" s="44"/>
    </row>
    <row r="78" spans="1:10" x14ac:dyDescent="0.25">
      <c r="A78" s="41" t="s">
        <v>586</v>
      </c>
      <c r="B78" s="41"/>
      <c r="C78" s="42">
        <v>42618</v>
      </c>
      <c r="D78" s="41" t="s">
        <v>63</v>
      </c>
      <c r="E78" s="41" t="s">
        <v>694</v>
      </c>
      <c r="F78" s="41"/>
      <c r="G78" s="43">
        <v>4380.5</v>
      </c>
      <c r="H78" s="43">
        <v>0</v>
      </c>
      <c r="I78" s="44">
        <f t="shared" si="0"/>
        <v>2831473.5000000005</v>
      </c>
      <c r="J78" s="44"/>
    </row>
    <row r="79" spans="1:10" x14ac:dyDescent="0.25">
      <c r="A79" s="41" t="s">
        <v>586</v>
      </c>
      <c r="B79" s="41"/>
      <c r="C79" s="42">
        <v>42618</v>
      </c>
      <c r="D79" s="41" t="s">
        <v>63</v>
      </c>
      <c r="E79" s="41" t="s">
        <v>695</v>
      </c>
      <c r="F79" s="41"/>
      <c r="G79" s="43">
        <v>3247.08</v>
      </c>
      <c r="H79" s="43">
        <v>0</v>
      </c>
      <c r="I79" s="44">
        <f t="shared" si="0"/>
        <v>2834720.5800000005</v>
      </c>
      <c r="J79" s="44"/>
    </row>
    <row r="80" spans="1:10" x14ac:dyDescent="0.25">
      <c r="A80" s="41" t="s">
        <v>586</v>
      </c>
      <c r="B80" s="41"/>
      <c r="C80" s="42">
        <v>42618</v>
      </c>
      <c r="D80" s="41" t="s">
        <v>63</v>
      </c>
      <c r="E80" s="41" t="s">
        <v>696</v>
      </c>
      <c r="F80" s="41"/>
      <c r="G80" s="43">
        <v>13067.72</v>
      </c>
      <c r="H80" s="43">
        <v>0</v>
      </c>
      <c r="I80" s="44">
        <f t="shared" si="0"/>
        <v>2847788.3000000007</v>
      </c>
      <c r="J80" s="44"/>
    </row>
    <row r="81" spans="1:10" x14ac:dyDescent="0.25">
      <c r="A81" s="41" t="s">
        <v>586</v>
      </c>
      <c r="B81" s="41"/>
      <c r="C81" s="42">
        <v>42622</v>
      </c>
      <c r="D81" s="41" t="s">
        <v>63</v>
      </c>
      <c r="E81" s="41" t="s">
        <v>697</v>
      </c>
      <c r="F81" s="41"/>
      <c r="G81" s="43">
        <v>40871.79</v>
      </c>
      <c r="H81" s="43">
        <v>0</v>
      </c>
      <c r="I81" s="44">
        <f t="shared" si="0"/>
        <v>2888660.0900000008</v>
      </c>
      <c r="J81" s="44"/>
    </row>
    <row r="82" spans="1:10" x14ac:dyDescent="0.25">
      <c r="A82" s="41" t="s">
        <v>586</v>
      </c>
      <c r="B82" s="41"/>
      <c r="C82" s="42">
        <v>42629</v>
      </c>
      <c r="D82" s="41" t="s">
        <v>63</v>
      </c>
      <c r="E82" s="41" t="s">
        <v>698</v>
      </c>
      <c r="F82" s="41"/>
      <c r="G82" s="43">
        <v>5167.22</v>
      </c>
      <c r="H82" s="43">
        <v>0</v>
      </c>
      <c r="I82" s="44">
        <f t="shared" si="0"/>
        <v>2893827.310000001</v>
      </c>
      <c r="J82" s="44"/>
    </row>
    <row r="83" spans="1:10" x14ac:dyDescent="0.25">
      <c r="A83" s="41" t="s">
        <v>586</v>
      </c>
      <c r="B83" s="41"/>
      <c r="C83" s="42">
        <v>42629</v>
      </c>
      <c r="D83" s="41" t="s">
        <v>63</v>
      </c>
      <c r="E83" s="41" t="s">
        <v>699</v>
      </c>
      <c r="F83" s="41"/>
      <c r="G83" s="43">
        <v>119799.58</v>
      </c>
      <c r="H83" s="43">
        <v>0</v>
      </c>
      <c r="I83" s="44">
        <f t="shared" si="0"/>
        <v>3013626.8900000011</v>
      </c>
      <c r="J83" s="44"/>
    </row>
    <row r="84" spans="1:10" x14ac:dyDescent="0.25">
      <c r="A84" s="41" t="s">
        <v>586</v>
      </c>
      <c r="B84" s="41"/>
      <c r="C84" s="42">
        <v>42632</v>
      </c>
      <c r="D84" s="41" t="s">
        <v>63</v>
      </c>
      <c r="E84" s="41" t="s">
        <v>700</v>
      </c>
      <c r="F84" s="41"/>
      <c r="G84" s="43">
        <v>26217.02</v>
      </c>
      <c r="H84" s="43">
        <v>0</v>
      </c>
      <c r="I84" s="44">
        <f t="shared" si="0"/>
        <v>3039843.9100000011</v>
      </c>
      <c r="J84" s="44"/>
    </row>
    <row r="85" spans="1:10" x14ac:dyDescent="0.25">
      <c r="A85" s="41" t="s">
        <v>586</v>
      </c>
      <c r="B85" s="41"/>
      <c r="C85" s="42">
        <v>42634</v>
      </c>
      <c r="D85" s="41" t="s">
        <v>63</v>
      </c>
      <c r="E85" s="41" t="s">
        <v>701</v>
      </c>
      <c r="F85" s="41"/>
      <c r="G85" s="43">
        <v>64045.72</v>
      </c>
      <c r="H85" s="43">
        <v>0</v>
      </c>
      <c r="I85" s="44">
        <f t="shared" si="0"/>
        <v>3103889.6300000013</v>
      </c>
      <c r="J85" s="44"/>
    </row>
    <row r="86" spans="1:10" x14ac:dyDescent="0.25">
      <c r="A86" s="41" t="s">
        <v>586</v>
      </c>
      <c r="B86" s="41"/>
      <c r="C86" s="42">
        <v>42636</v>
      </c>
      <c r="D86" s="41" t="s">
        <v>63</v>
      </c>
      <c r="E86" s="41" t="s">
        <v>702</v>
      </c>
      <c r="F86" s="41"/>
      <c r="G86" s="43">
        <v>1428.34</v>
      </c>
      <c r="H86" s="43">
        <v>0</v>
      </c>
      <c r="I86" s="44">
        <f t="shared" si="0"/>
        <v>3105317.9700000011</v>
      </c>
      <c r="J86" s="44"/>
    </row>
    <row r="87" spans="1:10" x14ac:dyDescent="0.25">
      <c r="A87" s="41" t="s">
        <v>586</v>
      </c>
      <c r="B87" s="41"/>
      <c r="C87" s="42">
        <v>42643</v>
      </c>
      <c r="D87" s="41" t="s">
        <v>63</v>
      </c>
      <c r="E87" s="41" t="s">
        <v>703</v>
      </c>
      <c r="F87" s="41"/>
      <c r="G87" s="43">
        <v>15587.83</v>
      </c>
      <c r="H87" s="43">
        <v>0</v>
      </c>
      <c r="I87" s="44">
        <f t="shared" si="0"/>
        <v>3120905.8000000012</v>
      </c>
      <c r="J87" s="44"/>
    </row>
    <row r="88" spans="1:10" x14ac:dyDescent="0.25">
      <c r="A88" s="41" t="s">
        <v>586</v>
      </c>
      <c r="B88" s="41"/>
      <c r="C88" s="42">
        <v>42643</v>
      </c>
      <c r="D88" s="41" t="s">
        <v>63</v>
      </c>
      <c r="E88" s="41" t="s">
        <v>704</v>
      </c>
      <c r="F88" s="41"/>
      <c r="G88" s="43">
        <v>40497.300000000003</v>
      </c>
      <c r="H88" s="43">
        <v>0</v>
      </c>
      <c r="I88" s="45">
        <f t="shared" si="0"/>
        <v>3161403.100000001</v>
      </c>
      <c r="J88" s="44"/>
    </row>
    <row r="90" spans="1:10" x14ac:dyDescent="0.25">
      <c r="A90" s="48" t="s">
        <v>587</v>
      </c>
      <c r="B90" s="48" t="s">
        <v>588</v>
      </c>
      <c r="C90" s="48" t="s">
        <v>589</v>
      </c>
      <c r="D90" s="48"/>
      <c r="E90" s="48" t="s">
        <v>590</v>
      </c>
      <c r="F90" s="48"/>
      <c r="G90" s="48" t="s">
        <v>591</v>
      </c>
      <c r="H90" s="49" t="s">
        <v>592</v>
      </c>
      <c r="I90" s="48" t="s">
        <v>593</v>
      </c>
    </row>
    <row r="91" spans="1:10" x14ac:dyDescent="0.25">
      <c r="A91" s="50">
        <v>42367</v>
      </c>
      <c r="B91" s="48" t="s">
        <v>594</v>
      </c>
      <c r="C91" s="48" t="s">
        <v>622</v>
      </c>
      <c r="D91" s="48"/>
      <c r="E91" s="48" t="s">
        <v>613</v>
      </c>
      <c r="F91" s="48"/>
      <c r="G91" s="48" t="s">
        <v>597</v>
      </c>
      <c r="H91" s="51">
        <v>101150</v>
      </c>
      <c r="I91" s="52">
        <v>0</v>
      </c>
    </row>
    <row r="92" spans="1:10" x14ac:dyDescent="0.25">
      <c r="A92" s="50">
        <v>42383</v>
      </c>
      <c r="B92" s="48" t="s">
        <v>594</v>
      </c>
      <c r="C92" s="48" t="s">
        <v>595</v>
      </c>
      <c r="D92" s="48"/>
      <c r="E92" s="48" t="s">
        <v>596</v>
      </c>
      <c r="F92" s="48"/>
      <c r="G92" s="48" t="s">
        <v>597</v>
      </c>
      <c r="H92" s="51">
        <v>51758.85</v>
      </c>
      <c r="I92" s="52">
        <v>0</v>
      </c>
    </row>
    <row r="93" spans="1:10" x14ac:dyDescent="0.25">
      <c r="A93" s="50">
        <v>42418</v>
      </c>
      <c r="B93" s="48" t="s">
        <v>598</v>
      </c>
      <c r="C93" s="48" t="s">
        <v>599</v>
      </c>
      <c r="D93" s="48"/>
      <c r="E93" s="48" t="s">
        <v>600</v>
      </c>
      <c r="F93" s="48"/>
      <c r="G93" s="48" t="s">
        <v>601</v>
      </c>
      <c r="H93" s="51">
        <v>124666.05</v>
      </c>
      <c r="I93" s="52">
        <v>0</v>
      </c>
    </row>
    <row r="94" spans="1:10" x14ac:dyDescent="0.25">
      <c r="A94" s="50">
        <v>42429</v>
      </c>
      <c r="B94" s="48" t="s">
        <v>594</v>
      </c>
      <c r="C94" s="48" t="s">
        <v>620</v>
      </c>
      <c r="D94" s="48"/>
      <c r="E94" s="48" t="s">
        <v>613</v>
      </c>
      <c r="F94" s="48"/>
      <c r="G94" s="48" t="s">
        <v>597</v>
      </c>
      <c r="H94" s="51">
        <v>122218.76</v>
      </c>
      <c r="I94" s="52">
        <v>0</v>
      </c>
    </row>
    <row r="95" spans="1:10" x14ac:dyDescent="0.25">
      <c r="A95" s="50">
        <v>42445</v>
      </c>
      <c r="B95" s="48" t="s">
        <v>594</v>
      </c>
      <c r="C95" s="48" t="s">
        <v>602</v>
      </c>
      <c r="D95" s="48"/>
      <c r="E95" s="48" t="s">
        <v>603</v>
      </c>
      <c r="F95" s="48"/>
      <c r="G95" s="48" t="s">
        <v>604</v>
      </c>
      <c r="H95" s="51">
        <v>49500</v>
      </c>
      <c r="I95" s="52">
        <v>0</v>
      </c>
    </row>
    <row r="96" spans="1:10" x14ac:dyDescent="0.25">
      <c r="A96" s="50">
        <v>42457</v>
      </c>
      <c r="B96" s="48" t="s">
        <v>594</v>
      </c>
      <c r="C96" s="48" t="s">
        <v>621</v>
      </c>
      <c r="D96" s="48"/>
      <c r="E96" s="48" t="s">
        <v>613</v>
      </c>
      <c r="F96" s="48"/>
      <c r="G96" s="48" t="s">
        <v>597</v>
      </c>
      <c r="H96" s="51">
        <v>186322</v>
      </c>
      <c r="I96" s="52">
        <v>0</v>
      </c>
    </row>
    <row r="97" spans="1:9" x14ac:dyDescent="0.25">
      <c r="A97" s="50">
        <v>42459</v>
      </c>
      <c r="B97" s="48" t="s">
        <v>598</v>
      </c>
      <c r="C97" s="48" t="s">
        <v>605</v>
      </c>
      <c r="D97" s="48"/>
      <c r="E97" s="48" t="s">
        <v>600</v>
      </c>
      <c r="F97" s="48"/>
      <c r="G97" s="48" t="s">
        <v>606</v>
      </c>
      <c r="H97" s="51">
        <v>25335.45</v>
      </c>
      <c r="I97" s="52">
        <v>0</v>
      </c>
    </row>
    <row r="98" spans="1:9" x14ac:dyDescent="0.25">
      <c r="A98" s="50">
        <v>42460</v>
      </c>
      <c r="B98" s="48" t="s">
        <v>594</v>
      </c>
      <c r="C98" s="48" t="s">
        <v>607</v>
      </c>
      <c r="D98" s="48"/>
      <c r="E98" s="48" t="s">
        <v>608</v>
      </c>
      <c r="F98" s="48"/>
      <c r="G98" s="48" t="s">
        <v>597</v>
      </c>
      <c r="H98" s="51">
        <v>58814.37</v>
      </c>
      <c r="I98" s="52">
        <v>0</v>
      </c>
    </row>
    <row r="99" spans="1:9" x14ac:dyDescent="0.25">
      <c r="A99" s="50">
        <v>42468</v>
      </c>
      <c r="B99" s="48"/>
      <c r="C99" s="48" t="s">
        <v>609</v>
      </c>
      <c r="D99" s="48"/>
      <c r="E99" s="48" t="s">
        <v>610</v>
      </c>
      <c r="F99" s="48"/>
      <c r="G99" s="48" t="s">
        <v>611</v>
      </c>
      <c r="H99" s="51">
        <v>95975.1</v>
      </c>
      <c r="I99" s="52">
        <v>0</v>
      </c>
    </row>
    <row r="100" spans="1:9" x14ac:dyDescent="0.25">
      <c r="A100" s="50">
        <v>42490</v>
      </c>
      <c r="B100" s="48" t="s">
        <v>594</v>
      </c>
      <c r="C100" s="48" t="s">
        <v>612</v>
      </c>
      <c r="D100" s="48"/>
      <c r="E100" s="48" t="s">
        <v>613</v>
      </c>
      <c r="F100" s="48"/>
      <c r="G100" s="48" t="s">
        <v>597</v>
      </c>
      <c r="H100" s="51">
        <v>497223.69</v>
      </c>
      <c r="I100" s="52">
        <v>0</v>
      </c>
    </row>
    <row r="101" spans="1:9" x14ac:dyDescent="0.25">
      <c r="A101" s="50">
        <v>42499</v>
      </c>
      <c r="B101" s="48" t="s">
        <v>598</v>
      </c>
      <c r="C101" s="48" t="s">
        <v>614</v>
      </c>
      <c r="D101" s="48"/>
      <c r="E101" s="48" t="s">
        <v>600</v>
      </c>
      <c r="F101" s="48"/>
      <c r="G101" s="48" t="s">
        <v>615</v>
      </c>
      <c r="H101" s="51">
        <v>118332.72</v>
      </c>
      <c r="I101" s="52">
        <v>0</v>
      </c>
    </row>
    <row r="102" spans="1:9" x14ac:dyDescent="0.25">
      <c r="A102" s="50">
        <v>42503</v>
      </c>
      <c r="B102" s="48" t="s">
        <v>598</v>
      </c>
      <c r="C102" s="48" t="s">
        <v>616</v>
      </c>
      <c r="D102" s="48"/>
      <c r="E102" s="48" t="s">
        <v>600</v>
      </c>
      <c r="F102" s="48"/>
      <c r="G102" s="48" t="s">
        <v>615</v>
      </c>
      <c r="H102" s="51">
        <v>117634</v>
      </c>
      <c r="I102" s="52">
        <v>0</v>
      </c>
    </row>
    <row r="103" spans="1:9" x14ac:dyDescent="0.25">
      <c r="A103" s="50">
        <v>42517</v>
      </c>
      <c r="B103" s="48" t="s">
        <v>594</v>
      </c>
      <c r="C103" s="48" t="s">
        <v>617</v>
      </c>
      <c r="D103" s="48"/>
      <c r="E103" s="48"/>
      <c r="F103" s="48"/>
      <c r="G103" s="48" t="s">
        <v>618</v>
      </c>
      <c r="H103" s="51">
        <v>168127.19</v>
      </c>
      <c r="I103" s="52">
        <v>0</v>
      </c>
    </row>
    <row r="104" spans="1:9" x14ac:dyDescent="0.25">
      <c r="A104" s="50">
        <v>42579</v>
      </c>
      <c r="B104" s="48" t="s">
        <v>594</v>
      </c>
      <c r="C104" s="48" t="s">
        <v>619</v>
      </c>
      <c r="D104" s="48"/>
      <c r="E104" s="48" t="s">
        <v>613</v>
      </c>
      <c r="F104" s="48"/>
      <c r="G104" s="48" t="s">
        <v>597</v>
      </c>
      <c r="H104" s="51">
        <v>180195</v>
      </c>
      <c r="I104" s="52">
        <v>0</v>
      </c>
    </row>
    <row r="105" spans="1:9" x14ac:dyDescent="0.25">
      <c r="A105" s="50">
        <v>42579</v>
      </c>
      <c r="B105" s="48" t="s">
        <v>594</v>
      </c>
      <c r="C105" s="48" t="s">
        <v>619</v>
      </c>
      <c r="D105" s="48"/>
      <c r="E105" s="48" t="s">
        <v>613</v>
      </c>
      <c r="F105" s="48"/>
      <c r="G105" s="48" t="s">
        <v>597</v>
      </c>
      <c r="H105" s="52">
        <v>180195</v>
      </c>
      <c r="I105" s="52">
        <v>0</v>
      </c>
    </row>
    <row r="106" spans="1:9" x14ac:dyDescent="0.25">
      <c r="A106" s="50"/>
      <c r="B106" s="48"/>
      <c r="C106" s="48"/>
      <c r="D106" s="48"/>
      <c r="E106" s="48"/>
      <c r="F106" s="48"/>
      <c r="G106" s="48"/>
      <c r="H106" s="53">
        <f>SUM(H91:H105)</f>
        <v>2077448.18</v>
      </c>
      <c r="I106" s="52"/>
    </row>
    <row r="107" spans="1:9" x14ac:dyDescent="0.25">
      <c r="F107" s="37" t="s">
        <v>585</v>
      </c>
      <c r="G107" s="36"/>
      <c r="H107" s="36">
        <f>I46+I88+H106</f>
        <v>11206827.359999996</v>
      </c>
    </row>
    <row r="108" spans="1:9" x14ac:dyDescent="0.25">
      <c r="D108" s="54" t="s">
        <v>706</v>
      </c>
    </row>
    <row r="109" spans="1:9" x14ac:dyDescent="0.25">
      <c r="D109" t="s">
        <v>705</v>
      </c>
    </row>
    <row r="110" spans="1:9" x14ac:dyDescent="0.25">
      <c r="D110" t="s">
        <v>711</v>
      </c>
    </row>
  </sheetData>
  <pageMargins left="0.7" right="0.7" top="0.75" bottom="0.75" header="0.3" footer="0.3"/>
  <pageSetup paperSize="9" scale="3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8"/>
  <sheetViews>
    <sheetView topLeftCell="A639" workbookViewId="0">
      <selection activeCell="A639" sqref="A1:XFD1048576"/>
    </sheetView>
  </sheetViews>
  <sheetFormatPr defaultRowHeight="15" x14ac:dyDescent="0.25"/>
  <cols>
    <col min="1" max="1" width="14" bestFit="1" customWidth="1"/>
    <col min="2" max="2" width="9.85546875" bestFit="1" customWidth="1"/>
    <col min="3" max="3" width="10.140625" bestFit="1" customWidth="1"/>
    <col min="4" max="4" width="8" bestFit="1" customWidth="1"/>
    <col min="5" max="5" width="9" bestFit="1" customWidth="1"/>
    <col min="6" max="6" width="23.7109375" bestFit="1" customWidth="1"/>
    <col min="7" max="7" width="11.7109375" style="24" bestFit="1" customWidth="1"/>
    <col min="8" max="8" width="9.140625" style="24"/>
    <col min="9" max="9" width="12.7109375" style="24" bestFit="1" customWidth="1"/>
  </cols>
  <sheetData>
    <row r="1" spans="1:9" s="40" customFormat="1" x14ac:dyDescent="0.25">
      <c r="A1" s="38" t="s">
        <v>51</v>
      </c>
      <c r="G1" s="39"/>
      <c r="H1" s="39"/>
      <c r="I1" s="39"/>
    </row>
    <row r="2" spans="1:9" s="40" customFormat="1" x14ac:dyDescent="0.25">
      <c r="A2" s="38" t="s">
        <v>52</v>
      </c>
      <c r="B2" s="38" t="s">
        <v>53</v>
      </c>
      <c r="C2" s="38" t="s">
        <v>55</v>
      </c>
      <c r="D2" s="38" t="s">
        <v>56</v>
      </c>
      <c r="E2" s="38" t="s">
        <v>57</v>
      </c>
      <c r="F2" s="38" t="s">
        <v>58</v>
      </c>
      <c r="G2" s="39" t="s">
        <v>59</v>
      </c>
      <c r="H2" s="39" t="s">
        <v>60</v>
      </c>
      <c r="I2" s="39" t="s">
        <v>61</v>
      </c>
    </row>
    <row r="3" spans="1:9" x14ac:dyDescent="0.25">
      <c r="A3" s="23" t="s">
        <v>746</v>
      </c>
      <c r="B3" s="23"/>
      <c r="C3" s="25">
        <v>42367</v>
      </c>
      <c r="D3" s="23" t="s">
        <v>63</v>
      </c>
      <c r="E3" s="23" t="s">
        <v>171</v>
      </c>
      <c r="F3" s="58"/>
      <c r="G3" s="56">
        <v>101150</v>
      </c>
      <c r="H3" s="24">
        <v>0</v>
      </c>
      <c r="I3" s="24">
        <f>G3-H3</f>
        <v>101150</v>
      </c>
    </row>
    <row r="4" spans="1:9" x14ac:dyDescent="0.25">
      <c r="A4" s="23" t="s">
        <v>746</v>
      </c>
      <c r="B4" s="23"/>
      <c r="C4" s="25">
        <v>42429</v>
      </c>
      <c r="D4" s="23" t="s">
        <v>63</v>
      </c>
      <c r="E4" s="23" t="s">
        <v>747</v>
      </c>
      <c r="F4" s="58"/>
      <c r="G4" s="56">
        <v>122218.76</v>
      </c>
      <c r="H4" s="24">
        <v>0</v>
      </c>
      <c r="I4" s="24">
        <f>I3+G4-H4</f>
        <v>223368.76</v>
      </c>
    </row>
    <row r="5" spans="1:9" x14ac:dyDescent="0.25">
      <c r="A5" s="23" t="s">
        <v>746</v>
      </c>
      <c r="B5" s="23"/>
      <c r="C5" s="25">
        <v>42457</v>
      </c>
      <c r="D5" s="23" t="s">
        <v>63</v>
      </c>
      <c r="E5" s="23" t="s">
        <v>748</v>
      </c>
      <c r="F5" s="58"/>
      <c r="G5" s="56">
        <v>186322</v>
      </c>
      <c r="H5" s="24">
        <v>0</v>
      </c>
      <c r="I5" s="24">
        <f t="shared" ref="I5:I18" si="0">I4+G5-H5</f>
        <v>409690.76</v>
      </c>
    </row>
    <row r="6" spans="1:9" x14ac:dyDescent="0.25">
      <c r="A6" s="23" t="s">
        <v>749</v>
      </c>
      <c r="B6" s="23"/>
      <c r="C6" s="25">
        <v>42383</v>
      </c>
      <c r="D6" s="23" t="s">
        <v>63</v>
      </c>
      <c r="E6" s="23" t="s">
        <v>750</v>
      </c>
      <c r="F6" s="58"/>
      <c r="G6" s="56">
        <v>51758.85</v>
      </c>
      <c r="H6" s="24">
        <v>0</v>
      </c>
      <c r="I6" s="24">
        <f t="shared" si="0"/>
        <v>461449.61</v>
      </c>
    </row>
    <row r="7" spans="1:9" x14ac:dyDescent="0.25">
      <c r="A7" s="23" t="s">
        <v>749</v>
      </c>
      <c r="B7" s="23"/>
      <c r="C7" s="25">
        <v>42418</v>
      </c>
      <c r="D7" s="23" t="s">
        <v>63</v>
      </c>
      <c r="E7" s="23" t="s">
        <v>751</v>
      </c>
      <c r="F7" s="58"/>
      <c r="G7" s="56">
        <v>124666.05</v>
      </c>
      <c r="H7" s="24">
        <v>0</v>
      </c>
      <c r="I7" s="24">
        <f t="shared" si="0"/>
        <v>586115.66</v>
      </c>
    </row>
    <row r="8" spans="1:9" x14ac:dyDescent="0.25">
      <c r="A8" s="23" t="s">
        <v>749</v>
      </c>
      <c r="B8" s="23"/>
      <c r="C8" s="25">
        <v>42445</v>
      </c>
      <c r="D8" s="23" t="s">
        <v>63</v>
      </c>
      <c r="E8" s="23" t="s">
        <v>752</v>
      </c>
      <c r="F8" s="58"/>
      <c r="G8" s="56">
        <v>49500</v>
      </c>
      <c r="H8" s="24">
        <v>0</v>
      </c>
      <c r="I8" s="24">
        <f t="shared" si="0"/>
        <v>635615.66</v>
      </c>
    </row>
    <row r="9" spans="1:9" x14ac:dyDescent="0.25">
      <c r="A9" s="23" t="s">
        <v>749</v>
      </c>
      <c r="B9" s="23"/>
      <c r="C9" s="25">
        <v>42459</v>
      </c>
      <c r="D9" s="23" t="s">
        <v>63</v>
      </c>
      <c r="E9" s="23" t="s">
        <v>753</v>
      </c>
      <c r="F9" s="58"/>
      <c r="G9" s="56">
        <v>25335.45</v>
      </c>
      <c r="H9" s="24">
        <v>0</v>
      </c>
      <c r="I9" s="24">
        <f t="shared" si="0"/>
        <v>660951.11</v>
      </c>
    </row>
    <row r="10" spans="1:9" x14ac:dyDescent="0.25">
      <c r="A10" s="23" t="s">
        <v>749</v>
      </c>
      <c r="B10" s="23"/>
      <c r="C10" s="25">
        <v>42460</v>
      </c>
      <c r="D10" s="23" t="s">
        <v>63</v>
      </c>
      <c r="E10" s="23" t="s">
        <v>754</v>
      </c>
      <c r="F10" s="58"/>
      <c r="G10" s="56">
        <v>58814.37</v>
      </c>
      <c r="H10" s="24">
        <v>0</v>
      </c>
      <c r="I10" s="24">
        <f t="shared" si="0"/>
        <v>719765.48</v>
      </c>
    </row>
    <row r="11" spans="1:9" x14ac:dyDescent="0.25">
      <c r="A11" s="23" t="s">
        <v>749</v>
      </c>
      <c r="B11" s="23"/>
      <c r="C11" s="25">
        <v>42468</v>
      </c>
      <c r="D11" s="23" t="s">
        <v>63</v>
      </c>
      <c r="E11" s="23" t="s">
        <v>755</v>
      </c>
      <c r="F11" s="58"/>
      <c r="G11" s="56">
        <v>95975.1</v>
      </c>
      <c r="H11" s="24">
        <v>0</v>
      </c>
      <c r="I11" s="24">
        <f t="shared" si="0"/>
        <v>815740.58</v>
      </c>
    </row>
    <row r="12" spans="1:9" x14ac:dyDescent="0.25">
      <c r="A12" s="23" t="s">
        <v>749</v>
      </c>
      <c r="B12" s="23"/>
      <c r="C12" s="25">
        <v>42490</v>
      </c>
      <c r="D12" s="23" t="s">
        <v>63</v>
      </c>
      <c r="E12" s="23" t="s">
        <v>756</v>
      </c>
      <c r="F12" s="58"/>
      <c r="G12" s="56">
        <v>497223.69</v>
      </c>
      <c r="H12" s="24">
        <v>0</v>
      </c>
      <c r="I12" s="24">
        <f t="shared" si="0"/>
        <v>1312964.27</v>
      </c>
    </row>
    <row r="13" spans="1:9" x14ac:dyDescent="0.25">
      <c r="A13" s="23" t="s">
        <v>749</v>
      </c>
      <c r="B13" s="23"/>
      <c r="C13" s="25">
        <v>42499</v>
      </c>
      <c r="D13" s="23" t="s">
        <v>63</v>
      </c>
      <c r="E13" s="23" t="s">
        <v>757</v>
      </c>
      <c r="F13" s="58"/>
      <c r="G13" s="56">
        <v>118332.72</v>
      </c>
      <c r="H13" s="24">
        <v>0</v>
      </c>
      <c r="I13" s="24">
        <f t="shared" si="0"/>
        <v>1431296.99</v>
      </c>
    </row>
    <row r="14" spans="1:9" x14ac:dyDescent="0.25">
      <c r="A14" s="23" t="s">
        <v>749</v>
      </c>
      <c r="B14" s="23"/>
      <c r="C14" s="25">
        <v>42503</v>
      </c>
      <c r="D14" s="23" t="s">
        <v>63</v>
      </c>
      <c r="E14" s="23" t="s">
        <v>758</v>
      </c>
      <c r="F14" s="58"/>
      <c r="G14" s="56">
        <v>117634</v>
      </c>
      <c r="H14" s="24">
        <v>0</v>
      </c>
      <c r="I14" s="24">
        <f t="shared" si="0"/>
        <v>1548930.99</v>
      </c>
    </row>
    <row r="15" spans="1:9" x14ac:dyDescent="0.25">
      <c r="A15" s="23" t="s">
        <v>749</v>
      </c>
      <c r="B15" s="23"/>
      <c r="C15" s="25">
        <v>42517</v>
      </c>
      <c r="D15" s="23" t="s">
        <v>63</v>
      </c>
      <c r="E15" s="23" t="s">
        <v>759</v>
      </c>
      <c r="F15" s="58"/>
      <c r="G15" s="56">
        <v>168127.19</v>
      </c>
      <c r="H15" s="24">
        <v>0</v>
      </c>
      <c r="I15" s="24">
        <f t="shared" si="0"/>
        <v>1717058.18</v>
      </c>
    </row>
    <row r="16" spans="1:9" x14ac:dyDescent="0.25">
      <c r="A16" s="23" t="s">
        <v>749</v>
      </c>
      <c r="B16" s="23"/>
      <c r="C16" s="25">
        <v>42579</v>
      </c>
      <c r="D16" s="23" t="s">
        <v>63</v>
      </c>
      <c r="E16" s="23" t="s">
        <v>760</v>
      </c>
      <c r="F16" s="58"/>
      <c r="G16" s="56">
        <v>180195</v>
      </c>
      <c r="H16" s="24">
        <v>0</v>
      </c>
      <c r="I16" s="24">
        <f t="shared" si="0"/>
        <v>1897253.18</v>
      </c>
    </row>
    <row r="17" spans="1:9" x14ac:dyDescent="0.25">
      <c r="A17" s="23" t="s">
        <v>749</v>
      </c>
      <c r="B17" s="23"/>
      <c r="C17" s="25">
        <v>42674</v>
      </c>
      <c r="D17" s="23" t="s">
        <v>63</v>
      </c>
      <c r="E17" s="23" t="s">
        <v>761</v>
      </c>
      <c r="F17" s="58"/>
      <c r="G17" s="56">
        <v>45000</v>
      </c>
      <c r="H17" s="24">
        <v>0</v>
      </c>
      <c r="I17" s="24">
        <f t="shared" si="0"/>
        <v>1942253.18</v>
      </c>
    </row>
    <row r="18" spans="1:9" x14ac:dyDescent="0.25">
      <c r="A18" s="23" t="s">
        <v>749</v>
      </c>
      <c r="B18" s="23"/>
      <c r="C18" s="25">
        <v>42727</v>
      </c>
      <c r="D18" s="23" t="s">
        <v>63</v>
      </c>
      <c r="E18" s="23" t="s">
        <v>762</v>
      </c>
      <c r="F18" s="58"/>
      <c r="G18" s="56">
        <v>228830</v>
      </c>
      <c r="H18" s="24">
        <v>0</v>
      </c>
      <c r="I18" s="24">
        <f t="shared" si="0"/>
        <v>2171083.1799999997</v>
      </c>
    </row>
    <row r="19" spans="1:9" x14ac:dyDescent="0.25">
      <c r="F19" s="59"/>
      <c r="G19" s="57">
        <f>SUM(G3:G18)</f>
        <v>2171083.1799999997</v>
      </c>
      <c r="H19" s="57">
        <f>SUM(H3:H18)</f>
        <v>0</v>
      </c>
      <c r="I19" s="55">
        <f>G19-H19</f>
        <v>2171083.1799999997</v>
      </c>
    </row>
    <row r="20" spans="1:9" s="40" customFormat="1" x14ac:dyDescent="0.25">
      <c r="A20" s="38"/>
      <c r="B20" s="38"/>
      <c r="C20" s="38"/>
      <c r="D20" s="38"/>
      <c r="E20" s="38"/>
      <c r="F20" s="38"/>
      <c r="G20" s="39"/>
      <c r="H20" s="39"/>
      <c r="I20" s="39"/>
    </row>
    <row r="21" spans="1:9" x14ac:dyDescent="0.25">
      <c r="A21" s="23" t="s">
        <v>62</v>
      </c>
      <c r="B21" s="23"/>
      <c r="C21" s="25">
        <v>42233</v>
      </c>
      <c r="D21" s="23" t="s">
        <v>63</v>
      </c>
      <c r="E21" s="23" t="s">
        <v>99</v>
      </c>
      <c r="F21" s="23"/>
      <c r="G21" s="24">
        <v>16162.27</v>
      </c>
      <c r="H21" s="24">
        <v>0</v>
      </c>
      <c r="I21" s="24">
        <f>G21-H21</f>
        <v>16162.27</v>
      </c>
    </row>
    <row r="22" spans="1:9" x14ac:dyDescent="0.25">
      <c r="A22" s="23" t="s">
        <v>62</v>
      </c>
      <c r="B22" s="23"/>
      <c r="C22" s="25">
        <v>42233</v>
      </c>
      <c r="D22" s="23" t="s">
        <v>63</v>
      </c>
      <c r="E22" s="23" t="s">
        <v>100</v>
      </c>
      <c r="F22" s="23"/>
      <c r="G22" s="24">
        <v>77058</v>
      </c>
      <c r="H22" s="24">
        <v>0</v>
      </c>
      <c r="I22" s="24">
        <f>I21+G22-H22</f>
        <v>93220.27</v>
      </c>
    </row>
    <row r="23" spans="1:9" x14ac:dyDescent="0.25">
      <c r="A23" s="23" t="s">
        <v>62</v>
      </c>
      <c r="B23" s="23"/>
      <c r="C23" s="25">
        <v>42233</v>
      </c>
      <c r="D23" s="23" t="s">
        <v>63</v>
      </c>
      <c r="E23" s="23" t="s">
        <v>101</v>
      </c>
      <c r="F23" s="23"/>
      <c r="G23" s="24">
        <v>282054</v>
      </c>
      <c r="H23" s="24">
        <v>0</v>
      </c>
      <c r="I23" s="24">
        <f t="shared" ref="I23:I86" si="1">I22+G23-H23</f>
        <v>375274.27</v>
      </c>
    </row>
    <row r="24" spans="1:9" x14ac:dyDescent="0.25">
      <c r="A24" s="23" t="s">
        <v>62</v>
      </c>
      <c r="B24" s="23"/>
      <c r="C24" s="25">
        <v>42247</v>
      </c>
      <c r="D24" s="23" t="s">
        <v>63</v>
      </c>
      <c r="E24" s="23" t="s">
        <v>102</v>
      </c>
      <c r="F24" s="23"/>
      <c r="G24" s="24">
        <v>117767.88</v>
      </c>
      <c r="H24" s="24">
        <v>0</v>
      </c>
      <c r="I24" s="24">
        <f t="shared" si="1"/>
        <v>493042.15</v>
      </c>
    </row>
    <row r="25" spans="1:9" x14ac:dyDescent="0.25">
      <c r="A25" s="23" t="s">
        <v>62</v>
      </c>
      <c r="B25" s="23"/>
      <c r="C25" s="25">
        <v>42247</v>
      </c>
      <c r="D25" s="23" t="s">
        <v>63</v>
      </c>
      <c r="E25" s="23" t="s">
        <v>103</v>
      </c>
      <c r="F25" s="23"/>
      <c r="G25" s="24">
        <v>4461.57</v>
      </c>
      <c r="H25" s="24">
        <v>0</v>
      </c>
      <c r="I25" s="24">
        <f t="shared" si="1"/>
        <v>497503.72000000003</v>
      </c>
    </row>
    <row r="26" spans="1:9" x14ac:dyDescent="0.25">
      <c r="A26" s="23" t="s">
        <v>62</v>
      </c>
      <c r="B26" s="23"/>
      <c r="C26" s="25">
        <v>42247</v>
      </c>
      <c r="D26" s="23" t="s">
        <v>63</v>
      </c>
      <c r="E26" s="23" t="s">
        <v>103</v>
      </c>
      <c r="F26" s="23"/>
      <c r="G26" s="24">
        <v>1048.47</v>
      </c>
      <c r="H26" s="24">
        <v>0</v>
      </c>
      <c r="I26" s="24">
        <f t="shared" si="1"/>
        <v>498552.19</v>
      </c>
    </row>
    <row r="27" spans="1:9" x14ac:dyDescent="0.25">
      <c r="A27" s="23" t="s">
        <v>62</v>
      </c>
      <c r="B27" s="23"/>
      <c r="C27" s="25">
        <v>42247</v>
      </c>
      <c r="D27" s="23" t="s">
        <v>63</v>
      </c>
      <c r="E27" s="23" t="s">
        <v>103</v>
      </c>
      <c r="F27" s="23"/>
      <c r="G27" s="24">
        <v>89.23</v>
      </c>
      <c r="H27" s="24">
        <v>0</v>
      </c>
      <c r="I27" s="24">
        <f t="shared" si="1"/>
        <v>498641.42</v>
      </c>
    </row>
    <row r="28" spans="1:9" x14ac:dyDescent="0.25">
      <c r="A28" s="23" t="s">
        <v>62</v>
      </c>
      <c r="B28" s="23"/>
      <c r="C28" s="25">
        <v>42262</v>
      </c>
      <c r="D28" s="23" t="s">
        <v>63</v>
      </c>
      <c r="E28" s="23" t="s">
        <v>104</v>
      </c>
      <c r="F28" s="23"/>
      <c r="G28" s="24">
        <v>21285</v>
      </c>
      <c r="H28" s="24">
        <v>0</v>
      </c>
      <c r="I28" s="24">
        <f t="shared" si="1"/>
        <v>519926.42</v>
      </c>
    </row>
    <row r="29" spans="1:9" x14ac:dyDescent="0.25">
      <c r="A29" s="23" t="s">
        <v>62</v>
      </c>
      <c r="B29" s="23"/>
      <c r="C29" s="25">
        <v>42268</v>
      </c>
      <c r="D29" s="23" t="s">
        <v>63</v>
      </c>
      <c r="E29" s="23" t="s">
        <v>105</v>
      </c>
      <c r="F29" s="23"/>
      <c r="G29" s="24">
        <v>12070.98</v>
      </c>
      <c r="H29" s="24">
        <v>0</v>
      </c>
      <c r="I29" s="24">
        <f t="shared" si="1"/>
        <v>531997.4</v>
      </c>
    </row>
    <row r="30" spans="1:9" x14ac:dyDescent="0.25">
      <c r="A30" s="23" t="s">
        <v>62</v>
      </c>
      <c r="B30" s="23"/>
      <c r="C30" s="25">
        <v>42277</v>
      </c>
      <c r="D30" s="23" t="s">
        <v>63</v>
      </c>
      <c r="E30" s="23" t="s">
        <v>106</v>
      </c>
      <c r="F30" s="23"/>
      <c r="G30" s="24">
        <v>230.33</v>
      </c>
      <c r="H30" s="24">
        <v>0</v>
      </c>
      <c r="I30" s="24">
        <f t="shared" si="1"/>
        <v>532227.73</v>
      </c>
    </row>
    <row r="31" spans="1:9" x14ac:dyDescent="0.25">
      <c r="A31" s="23" t="s">
        <v>62</v>
      </c>
      <c r="B31" s="23"/>
      <c r="C31" s="25">
        <v>42277</v>
      </c>
      <c r="D31" s="23" t="s">
        <v>63</v>
      </c>
      <c r="E31" s="23" t="s">
        <v>107</v>
      </c>
      <c r="F31" s="23"/>
      <c r="G31" s="24">
        <v>4461.57</v>
      </c>
      <c r="H31" s="24">
        <v>0</v>
      </c>
      <c r="I31" s="24">
        <f t="shared" si="1"/>
        <v>536689.29999999993</v>
      </c>
    </row>
    <row r="32" spans="1:9" x14ac:dyDescent="0.25">
      <c r="A32" s="23" t="s">
        <v>62</v>
      </c>
      <c r="B32" s="23"/>
      <c r="C32" s="25">
        <v>42277</v>
      </c>
      <c r="D32" s="23" t="s">
        <v>63</v>
      </c>
      <c r="E32" s="23" t="s">
        <v>107</v>
      </c>
      <c r="F32" s="23"/>
      <c r="G32" s="24">
        <v>1048.47</v>
      </c>
      <c r="H32" s="24">
        <v>0</v>
      </c>
      <c r="I32" s="24">
        <f t="shared" si="1"/>
        <v>537737.7699999999</v>
      </c>
    </row>
    <row r="33" spans="1:9" x14ac:dyDescent="0.25">
      <c r="A33" s="23" t="s">
        <v>62</v>
      </c>
      <c r="B33" s="23"/>
      <c r="C33" s="25">
        <v>42277</v>
      </c>
      <c r="D33" s="23" t="s">
        <v>63</v>
      </c>
      <c r="E33" s="23" t="s">
        <v>107</v>
      </c>
      <c r="F33" s="23"/>
      <c r="G33" s="24">
        <v>89.23</v>
      </c>
      <c r="H33" s="24">
        <v>0</v>
      </c>
      <c r="I33" s="24">
        <f t="shared" si="1"/>
        <v>537826.99999999988</v>
      </c>
    </row>
    <row r="34" spans="1:9" x14ac:dyDescent="0.25">
      <c r="A34" s="23" t="s">
        <v>62</v>
      </c>
      <c r="B34" s="23"/>
      <c r="C34" s="25">
        <v>42278</v>
      </c>
      <c r="D34" s="23" t="s">
        <v>63</v>
      </c>
      <c r="E34" s="23" t="s">
        <v>108</v>
      </c>
      <c r="F34" s="23"/>
      <c r="G34" s="24">
        <v>0</v>
      </c>
      <c r="H34" s="24">
        <v>12070.98</v>
      </c>
      <c r="I34" s="24">
        <f t="shared" si="1"/>
        <v>525756.0199999999</v>
      </c>
    </row>
    <row r="35" spans="1:9" x14ac:dyDescent="0.25">
      <c r="A35" s="23" t="s">
        <v>62</v>
      </c>
      <c r="B35" s="23"/>
      <c r="C35" s="25">
        <v>42278</v>
      </c>
      <c r="D35" s="23" t="s">
        <v>63</v>
      </c>
      <c r="E35" s="23" t="s">
        <v>109</v>
      </c>
      <c r="F35" s="23"/>
      <c r="G35" s="24">
        <v>0</v>
      </c>
      <c r="H35" s="24">
        <v>21285</v>
      </c>
      <c r="I35" s="24">
        <f t="shared" si="1"/>
        <v>504471.0199999999</v>
      </c>
    </row>
    <row r="36" spans="1:9" x14ac:dyDescent="0.25">
      <c r="A36" s="23" t="s">
        <v>62</v>
      </c>
      <c r="B36" s="23"/>
      <c r="C36" s="25">
        <v>42283</v>
      </c>
      <c r="D36" s="23" t="s">
        <v>63</v>
      </c>
      <c r="E36" s="23" t="s">
        <v>110</v>
      </c>
      <c r="F36" s="23"/>
      <c r="G36" s="24">
        <v>30981.42</v>
      </c>
      <c r="H36" s="24">
        <v>0</v>
      </c>
      <c r="I36" s="24">
        <f t="shared" si="1"/>
        <v>535452.43999999994</v>
      </c>
    </row>
    <row r="37" spans="1:9" x14ac:dyDescent="0.25">
      <c r="A37" s="23" t="s">
        <v>62</v>
      </c>
      <c r="B37" s="23"/>
      <c r="C37" s="25">
        <v>42292</v>
      </c>
      <c r="D37" s="23" t="s">
        <v>63</v>
      </c>
      <c r="E37" s="23" t="s">
        <v>111</v>
      </c>
      <c r="F37" s="23"/>
      <c r="G37" s="24">
        <v>6691.24</v>
      </c>
      <c r="H37" s="24">
        <v>0</v>
      </c>
      <c r="I37" s="24">
        <f t="shared" si="1"/>
        <v>542143.67999999993</v>
      </c>
    </row>
    <row r="38" spans="1:9" x14ac:dyDescent="0.25">
      <c r="A38" s="23" t="s">
        <v>62</v>
      </c>
      <c r="B38" s="23"/>
      <c r="C38" s="25">
        <v>42298</v>
      </c>
      <c r="D38" s="23" t="s">
        <v>63</v>
      </c>
      <c r="E38" s="23" t="s">
        <v>112</v>
      </c>
      <c r="F38" s="23"/>
      <c r="G38" s="24">
        <v>42335</v>
      </c>
      <c r="H38" s="24">
        <v>0</v>
      </c>
      <c r="I38" s="24">
        <f t="shared" si="1"/>
        <v>584478.67999999993</v>
      </c>
    </row>
    <row r="39" spans="1:9" x14ac:dyDescent="0.25">
      <c r="A39" s="23" t="s">
        <v>62</v>
      </c>
      <c r="B39" s="23"/>
      <c r="C39" s="25">
        <v>42298</v>
      </c>
      <c r="D39" s="23" t="s">
        <v>63</v>
      </c>
      <c r="E39" s="23" t="s">
        <v>113</v>
      </c>
      <c r="F39" s="23"/>
      <c r="G39" s="24">
        <v>515</v>
      </c>
      <c r="H39" s="24">
        <v>0</v>
      </c>
      <c r="I39" s="24">
        <f t="shared" si="1"/>
        <v>584993.67999999993</v>
      </c>
    </row>
    <row r="40" spans="1:9" x14ac:dyDescent="0.25">
      <c r="A40" s="23" t="s">
        <v>62</v>
      </c>
      <c r="B40" s="23"/>
      <c r="C40" s="25">
        <v>42299</v>
      </c>
      <c r="D40" s="23" t="s">
        <v>63</v>
      </c>
      <c r="E40" s="23" t="s">
        <v>114</v>
      </c>
      <c r="F40" s="23"/>
      <c r="G40" s="24">
        <v>177.75</v>
      </c>
      <c r="H40" s="24">
        <v>0</v>
      </c>
      <c r="I40" s="24">
        <f t="shared" si="1"/>
        <v>585171.42999999993</v>
      </c>
    </row>
    <row r="41" spans="1:9" x14ac:dyDescent="0.25">
      <c r="A41" s="23" t="s">
        <v>62</v>
      </c>
      <c r="B41" s="23"/>
      <c r="C41" s="25">
        <v>42300</v>
      </c>
      <c r="D41" s="23" t="s">
        <v>63</v>
      </c>
      <c r="E41" s="23" t="s">
        <v>115</v>
      </c>
      <c r="F41" s="23"/>
      <c r="G41" s="24">
        <v>30973.96</v>
      </c>
      <c r="H41" s="24">
        <v>0</v>
      </c>
      <c r="I41" s="24">
        <f t="shared" si="1"/>
        <v>616145.3899999999</v>
      </c>
    </row>
    <row r="42" spans="1:9" x14ac:dyDescent="0.25">
      <c r="A42" s="23" t="s">
        <v>62</v>
      </c>
      <c r="B42" s="23"/>
      <c r="C42" s="25">
        <v>42300</v>
      </c>
      <c r="D42" s="23" t="s">
        <v>63</v>
      </c>
      <c r="E42" s="23" t="s">
        <v>116</v>
      </c>
      <c r="F42" s="23"/>
      <c r="G42" s="24">
        <v>475</v>
      </c>
      <c r="H42" s="24">
        <v>0</v>
      </c>
      <c r="I42" s="24">
        <f t="shared" si="1"/>
        <v>616620.3899999999</v>
      </c>
    </row>
    <row r="43" spans="1:9" x14ac:dyDescent="0.25">
      <c r="A43" s="23" t="s">
        <v>62</v>
      </c>
      <c r="B43" s="23"/>
      <c r="C43" s="25">
        <v>42303</v>
      </c>
      <c r="D43" s="23" t="s">
        <v>63</v>
      </c>
      <c r="E43" s="23" t="s">
        <v>117</v>
      </c>
      <c r="F43" s="23"/>
      <c r="G43" s="24">
        <v>10367.299999999999</v>
      </c>
      <c r="H43" s="24">
        <v>0</v>
      </c>
      <c r="I43" s="24">
        <f t="shared" si="1"/>
        <v>626987.68999999994</v>
      </c>
    </row>
    <row r="44" spans="1:9" x14ac:dyDescent="0.25">
      <c r="A44" s="23" t="s">
        <v>62</v>
      </c>
      <c r="B44" s="23"/>
      <c r="C44" s="25">
        <v>42303</v>
      </c>
      <c r="D44" s="23" t="s">
        <v>63</v>
      </c>
      <c r="E44" s="23" t="s">
        <v>118</v>
      </c>
      <c r="F44" s="23"/>
      <c r="G44" s="24">
        <v>32961.83</v>
      </c>
      <c r="H44" s="24">
        <v>0</v>
      </c>
      <c r="I44" s="24">
        <f t="shared" si="1"/>
        <v>659949.5199999999</v>
      </c>
    </row>
    <row r="45" spans="1:9" x14ac:dyDescent="0.25">
      <c r="A45" s="23" t="s">
        <v>62</v>
      </c>
      <c r="B45" s="23"/>
      <c r="C45" s="25">
        <v>42305</v>
      </c>
      <c r="D45" s="23" t="s">
        <v>63</v>
      </c>
      <c r="E45" s="23" t="s">
        <v>119</v>
      </c>
      <c r="F45" s="23"/>
      <c r="G45" s="24">
        <v>15455.67</v>
      </c>
      <c r="H45" s="24">
        <v>0</v>
      </c>
      <c r="I45" s="24">
        <f t="shared" si="1"/>
        <v>675405.19</v>
      </c>
    </row>
    <row r="46" spans="1:9" x14ac:dyDescent="0.25">
      <c r="A46" s="23" t="s">
        <v>62</v>
      </c>
      <c r="B46" s="23"/>
      <c r="C46" s="25">
        <v>42308</v>
      </c>
      <c r="D46" s="23" t="s">
        <v>63</v>
      </c>
      <c r="E46" s="23" t="s">
        <v>120</v>
      </c>
      <c r="F46" s="23"/>
      <c r="G46" s="24">
        <v>18123.45</v>
      </c>
      <c r="H46" s="24">
        <v>0</v>
      </c>
      <c r="I46" s="24">
        <f t="shared" si="1"/>
        <v>693528.6399999999</v>
      </c>
    </row>
    <row r="47" spans="1:9" x14ac:dyDescent="0.25">
      <c r="A47" s="23" t="s">
        <v>62</v>
      </c>
      <c r="B47" s="23"/>
      <c r="C47" s="25">
        <v>42308</v>
      </c>
      <c r="D47" s="23" t="s">
        <v>63</v>
      </c>
      <c r="E47" s="23" t="s">
        <v>121</v>
      </c>
      <c r="F47" s="23"/>
      <c r="G47" s="24">
        <v>5860.37</v>
      </c>
      <c r="H47" s="24">
        <v>0</v>
      </c>
      <c r="I47" s="24">
        <f t="shared" si="1"/>
        <v>699389.00999999989</v>
      </c>
    </row>
    <row r="48" spans="1:9" x14ac:dyDescent="0.25">
      <c r="A48" s="23" t="s">
        <v>62</v>
      </c>
      <c r="B48" s="23"/>
      <c r="C48" s="25">
        <v>42308</v>
      </c>
      <c r="D48" s="23" t="s">
        <v>63</v>
      </c>
      <c r="E48" s="23" t="s">
        <v>121</v>
      </c>
      <c r="F48" s="23"/>
      <c r="G48" s="24">
        <v>1377.17</v>
      </c>
      <c r="H48" s="24">
        <v>0</v>
      </c>
      <c r="I48" s="24">
        <f t="shared" si="1"/>
        <v>700766.17999999993</v>
      </c>
    </row>
    <row r="49" spans="1:9" x14ac:dyDescent="0.25">
      <c r="A49" s="23" t="s">
        <v>62</v>
      </c>
      <c r="B49" s="23"/>
      <c r="C49" s="25">
        <v>42308</v>
      </c>
      <c r="D49" s="23" t="s">
        <v>63</v>
      </c>
      <c r="E49" s="23" t="s">
        <v>121</v>
      </c>
      <c r="F49" s="23"/>
      <c r="G49" s="24">
        <v>117.23</v>
      </c>
      <c r="H49" s="24">
        <v>0</v>
      </c>
      <c r="I49" s="24">
        <f t="shared" si="1"/>
        <v>700883.40999999992</v>
      </c>
    </row>
    <row r="50" spans="1:9" x14ac:dyDescent="0.25">
      <c r="A50" s="23" t="s">
        <v>62</v>
      </c>
      <c r="B50" s="23"/>
      <c r="C50" s="25">
        <v>42315</v>
      </c>
      <c r="D50" s="23" t="s">
        <v>63</v>
      </c>
      <c r="E50" s="23" t="s">
        <v>122</v>
      </c>
      <c r="F50" s="23"/>
      <c r="G50" s="24">
        <v>26572.04</v>
      </c>
      <c r="H50" s="24">
        <v>0</v>
      </c>
      <c r="I50" s="24">
        <f t="shared" si="1"/>
        <v>727455.45</v>
      </c>
    </row>
    <row r="51" spans="1:9" x14ac:dyDescent="0.25">
      <c r="A51" s="23" t="s">
        <v>62</v>
      </c>
      <c r="B51" s="23"/>
      <c r="C51" s="25">
        <v>42315</v>
      </c>
      <c r="D51" s="23" t="s">
        <v>63</v>
      </c>
      <c r="E51" s="23" t="s">
        <v>123</v>
      </c>
      <c r="F51" s="23"/>
      <c r="G51" s="24">
        <v>93750.720000000001</v>
      </c>
      <c r="H51" s="24">
        <v>0</v>
      </c>
      <c r="I51" s="24">
        <f t="shared" si="1"/>
        <v>821206.16999999993</v>
      </c>
    </row>
    <row r="52" spans="1:9" x14ac:dyDescent="0.25">
      <c r="A52" s="23" t="s">
        <v>62</v>
      </c>
      <c r="B52" s="23"/>
      <c r="C52" s="25">
        <v>42318</v>
      </c>
      <c r="D52" s="23" t="s">
        <v>63</v>
      </c>
      <c r="E52" s="23" t="s">
        <v>124</v>
      </c>
      <c r="F52" s="23"/>
      <c r="G52" s="24">
        <v>1559.25</v>
      </c>
      <c r="H52" s="24">
        <v>0</v>
      </c>
      <c r="I52" s="24">
        <f t="shared" si="1"/>
        <v>822765.41999999993</v>
      </c>
    </row>
    <row r="53" spans="1:9" x14ac:dyDescent="0.25">
      <c r="A53" s="23" t="s">
        <v>62</v>
      </c>
      <c r="B53" s="23"/>
      <c r="C53" s="25">
        <v>42318</v>
      </c>
      <c r="D53" s="23" t="s">
        <v>63</v>
      </c>
      <c r="E53" s="23" t="s">
        <v>125</v>
      </c>
      <c r="F53" s="23"/>
      <c r="G53" s="24">
        <v>2592</v>
      </c>
      <c r="H53" s="24">
        <v>0</v>
      </c>
      <c r="I53" s="24">
        <f t="shared" si="1"/>
        <v>825357.41999999993</v>
      </c>
    </row>
    <row r="54" spans="1:9" x14ac:dyDescent="0.25">
      <c r="A54" s="23" t="s">
        <v>62</v>
      </c>
      <c r="B54" s="23"/>
      <c r="C54" s="25">
        <v>42318</v>
      </c>
      <c r="D54" s="23" t="s">
        <v>63</v>
      </c>
      <c r="E54" s="23" t="s">
        <v>126</v>
      </c>
      <c r="F54" s="23"/>
      <c r="G54" s="24">
        <v>808.48</v>
      </c>
      <c r="H54" s="24">
        <v>0</v>
      </c>
      <c r="I54" s="24">
        <f t="shared" si="1"/>
        <v>826165.89999999991</v>
      </c>
    </row>
    <row r="55" spans="1:9" x14ac:dyDescent="0.25">
      <c r="A55" s="23" t="s">
        <v>62</v>
      </c>
      <c r="B55" s="23"/>
      <c r="C55" s="25">
        <v>42318</v>
      </c>
      <c r="D55" s="23" t="s">
        <v>63</v>
      </c>
      <c r="E55" s="23" t="s">
        <v>127</v>
      </c>
      <c r="F55" s="23"/>
      <c r="G55" s="24">
        <v>2592</v>
      </c>
      <c r="H55" s="24">
        <v>0</v>
      </c>
      <c r="I55" s="24">
        <f t="shared" si="1"/>
        <v>828757.89999999991</v>
      </c>
    </row>
    <row r="56" spans="1:9" x14ac:dyDescent="0.25">
      <c r="A56" s="23" t="s">
        <v>62</v>
      </c>
      <c r="B56" s="23"/>
      <c r="C56" s="25">
        <v>42321</v>
      </c>
      <c r="D56" s="23" t="s">
        <v>63</v>
      </c>
      <c r="E56" s="23" t="s">
        <v>128</v>
      </c>
      <c r="F56" s="23"/>
      <c r="G56" s="24">
        <v>30031.7</v>
      </c>
      <c r="H56" s="24">
        <v>0</v>
      </c>
      <c r="I56" s="24">
        <f t="shared" si="1"/>
        <v>858789.59999999986</v>
      </c>
    </row>
    <row r="57" spans="1:9" x14ac:dyDescent="0.25">
      <c r="A57" s="23" t="s">
        <v>62</v>
      </c>
      <c r="B57" s="23"/>
      <c r="C57" s="25">
        <v>42322</v>
      </c>
      <c r="D57" s="23" t="s">
        <v>63</v>
      </c>
      <c r="E57" s="23" t="s">
        <v>129</v>
      </c>
      <c r="F57" s="23"/>
      <c r="G57" s="24">
        <v>12889.8</v>
      </c>
      <c r="H57" s="24">
        <v>0</v>
      </c>
      <c r="I57" s="24">
        <f t="shared" si="1"/>
        <v>871679.39999999991</v>
      </c>
    </row>
    <row r="58" spans="1:9" x14ac:dyDescent="0.25">
      <c r="A58" s="23" t="s">
        <v>62</v>
      </c>
      <c r="B58" s="23"/>
      <c r="C58" s="25">
        <v>42324</v>
      </c>
      <c r="D58" s="23" t="s">
        <v>63</v>
      </c>
      <c r="E58" s="23" t="s">
        <v>130</v>
      </c>
      <c r="F58" s="23"/>
      <c r="G58" s="24">
        <v>2592</v>
      </c>
      <c r="H58" s="24">
        <v>0</v>
      </c>
      <c r="I58" s="24">
        <f t="shared" si="1"/>
        <v>874271.39999999991</v>
      </c>
    </row>
    <row r="59" spans="1:9" x14ac:dyDescent="0.25">
      <c r="A59" s="23" t="s">
        <v>62</v>
      </c>
      <c r="B59" s="23"/>
      <c r="C59" s="25">
        <v>42329</v>
      </c>
      <c r="D59" s="23" t="s">
        <v>63</v>
      </c>
      <c r="E59" s="23" t="s">
        <v>131</v>
      </c>
      <c r="F59" s="23"/>
      <c r="G59" s="24">
        <v>716.1</v>
      </c>
      <c r="H59" s="24">
        <v>0</v>
      </c>
      <c r="I59" s="24">
        <f t="shared" si="1"/>
        <v>874987.49999999988</v>
      </c>
    </row>
    <row r="60" spans="1:9" x14ac:dyDescent="0.25">
      <c r="A60" s="23" t="s">
        <v>62</v>
      </c>
      <c r="B60" s="23"/>
      <c r="C60" s="25">
        <v>42332</v>
      </c>
      <c r="D60" s="23" t="s">
        <v>63</v>
      </c>
      <c r="E60" s="23" t="s">
        <v>132</v>
      </c>
      <c r="F60" s="23"/>
      <c r="G60" s="24">
        <v>1400</v>
      </c>
      <c r="H60" s="24">
        <v>0</v>
      </c>
      <c r="I60" s="24">
        <f t="shared" si="1"/>
        <v>876387.49999999988</v>
      </c>
    </row>
    <row r="61" spans="1:9" x14ac:dyDescent="0.25">
      <c r="A61" s="23" t="s">
        <v>62</v>
      </c>
      <c r="B61" s="23"/>
      <c r="C61" s="25">
        <v>42332</v>
      </c>
      <c r="D61" s="23" t="s">
        <v>63</v>
      </c>
      <c r="E61" s="23" t="s">
        <v>133</v>
      </c>
      <c r="F61" s="23"/>
      <c r="G61" s="24">
        <v>31000</v>
      </c>
      <c r="H61" s="24">
        <v>0</v>
      </c>
      <c r="I61" s="24">
        <f t="shared" si="1"/>
        <v>907387.49999999988</v>
      </c>
    </row>
    <row r="62" spans="1:9" x14ac:dyDescent="0.25">
      <c r="A62" s="23" t="s">
        <v>62</v>
      </c>
      <c r="B62" s="23"/>
      <c r="C62" s="25">
        <v>42335</v>
      </c>
      <c r="D62" s="23" t="s">
        <v>63</v>
      </c>
      <c r="E62" s="23" t="s">
        <v>134</v>
      </c>
      <c r="F62" s="23"/>
      <c r="G62" s="24">
        <v>5787</v>
      </c>
      <c r="H62" s="24">
        <v>0</v>
      </c>
      <c r="I62" s="24">
        <f t="shared" si="1"/>
        <v>913174.49999999988</v>
      </c>
    </row>
    <row r="63" spans="1:9" x14ac:dyDescent="0.25">
      <c r="A63" s="23" t="s">
        <v>62</v>
      </c>
      <c r="B63" s="23"/>
      <c r="C63" s="25">
        <v>42336</v>
      </c>
      <c r="D63" s="23" t="s">
        <v>63</v>
      </c>
      <c r="E63" s="23" t="s">
        <v>135</v>
      </c>
      <c r="F63" s="23"/>
      <c r="G63" s="24">
        <v>1971.61</v>
      </c>
      <c r="H63" s="24">
        <v>0</v>
      </c>
      <c r="I63" s="24">
        <f t="shared" si="1"/>
        <v>915146.10999999987</v>
      </c>
    </row>
    <row r="64" spans="1:9" x14ac:dyDescent="0.25">
      <c r="A64" s="23" t="s">
        <v>62</v>
      </c>
      <c r="B64" s="23"/>
      <c r="C64" s="25">
        <v>42336</v>
      </c>
      <c r="D64" s="23" t="s">
        <v>63</v>
      </c>
      <c r="E64" s="23" t="s">
        <v>136</v>
      </c>
      <c r="F64" s="23"/>
      <c r="G64" s="24">
        <v>31385.02</v>
      </c>
      <c r="H64" s="24">
        <v>0</v>
      </c>
      <c r="I64" s="24">
        <f t="shared" si="1"/>
        <v>946531.12999999989</v>
      </c>
    </row>
    <row r="65" spans="1:9" x14ac:dyDescent="0.25">
      <c r="A65" s="23" t="s">
        <v>62</v>
      </c>
      <c r="B65" s="23"/>
      <c r="C65" s="25">
        <v>42338</v>
      </c>
      <c r="D65" s="23" t="s">
        <v>63</v>
      </c>
      <c r="E65" s="23" t="s">
        <v>137</v>
      </c>
      <c r="F65" s="23"/>
      <c r="G65" s="24">
        <v>13740.16</v>
      </c>
      <c r="H65" s="24">
        <v>0</v>
      </c>
      <c r="I65" s="24">
        <f t="shared" si="1"/>
        <v>960271.28999999992</v>
      </c>
    </row>
    <row r="66" spans="1:9" x14ac:dyDescent="0.25">
      <c r="A66" s="23" t="s">
        <v>62</v>
      </c>
      <c r="B66" s="23"/>
      <c r="C66" s="25">
        <v>42338</v>
      </c>
      <c r="D66" s="23" t="s">
        <v>63</v>
      </c>
      <c r="E66" s="23" t="s">
        <v>137</v>
      </c>
      <c r="F66" s="23"/>
      <c r="G66" s="24">
        <v>3228.93</v>
      </c>
      <c r="H66" s="24">
        <v>0</v>
      </c>
      <c r="I66" s="24">
        <f t="shared" si="1"/>
        <v>963500.22</v>
      </c>
    </row>
    <row r="67" spans="1:9" x14ac:dyDescent="0.25">
      <c r="A67" s="23" t="s">
        <v>62</v>
      </c>
      <c r="B67" s="23"/>
      <c r="C67" s="25">
        <v>42338</v>
      </c>
      <c r="D67" s="23" t="s">
        <v>63</v>
      </c>
      <c r="E67" s="23" t="s">
        <v>137</v>
      </c>
      <c r="F67" s="23"/>
      <c r="G67" s="24">
        <v>274.83</v>
      </c>
      <c r="H67" s="24">
        <v>0</v>
      </c>
      <c r="I67" s="24">
        <f t="shared" si="1"/>
        <v>963775.04999999993</v>
      </c>
    </row>
    <row r="68" spans="1:9" x14ac:dyDescent="0.25">
      <c r="A68" s="23" t="s">
        <v>62</v>
      </c>
      <c r="B68" s="23"/>
      <c r="C68" s="25">
        <v>42339</v>
      </c>
      <c r="D68" s="23" t="s">
        <v>63</v>
      </c>
      <c r="E68" s="23" t="s">
        <v>138</v>
      </c>
      <c r="F68" s="23"/>
      <c r="G68" s="24">
        <v>2257.5100000000002</v>
      </c>
      <c r="H68" s="24">
        <v>0</v>
      </c>
      <c r="I68" s="24">
        <f t="shared" si="1"/>
        <v>966032.55999999994</v>
      </c>
    </row>
    <row r="69" spans="1:9" x14ac:dyDescent="0.25">
      <c r="A69" s="23" t="s">
        <v>62</v>
      </c>
      <c r="B69" s="23"/>
      <c r="C69" s="25">
        <v>42340</v>
      </c>
      <c r="D69" s="23" t="s">
        <v>63</v>
      </c>
      <c r="E69" s="23" t="s">
        <v>139</v>
      </c>
      <c r="F69" s="23"/>
      <c r="G69" s="24">
        <v>17000</v>
      </c>
      <c r="H69" s="24">
        <v>0</v>
      </c>
      <c r="I69" s="24">
        <f t="shared" si="1"/>
        <v>983032.55999999994</v>
      </c>
    </row>
    <row r="70" spans="1:9" x14ac:dyDescent="0.25">
      <c r="A70" s="23" t="s">
        <v>62</v>
      </c>
      <c r="B70" s="23"/>
      <c r="C70" s="25">
        <v>42341</v>
      </c>
      <c r="D70" s="23" t="s">
        <v>63</v>
      </c>
      <c r="E70" s="23" t="s">
        <v>140</v>
      </c>
      <c r="F70" s="23"/>
      <c r="G70" s="24">
        <v>10733</v>
      </c>
      <c r="H70" s="24">
        <v>0</v>
      </c>
      <c r="I70" s="24">
        <f t="shared" si="1"/>
        <v>993765.55999999994</v>
      </c>
    </row>
    <row r="71" spans="1:9" x14ac:dyDescent="0.25">
      <c r="A71" s="23" t="s">
        <v>62</v>
      </c>
      <c r="B71" s="23"/>
      <c r="C71" s="25">
        <v>42341</v>
      </c>
      <c r="D71" s="23" t="s">
        <v>63</v>
      </c>
      <c r="E71" s="23" t="s">
        <v>141</v>
      </c>
      <c r="F71" s="23"/>
      <c r="G71" s="24">
        <v>111440.65</v>
      </c>
      <c r="H71" s="24">
        <v>0</v>
      </c>
      <c r="I71" s="24">
        <f t="shared" si="1"/>
        <v>1105206.21</v>
      </c>
    </row>
    <row r="72" spans="1:9" x14ac:dyDescent="0.25">
      <c r="A72" s="23" t="s">
        <v>62</v>
      </c>
      <c r="B72" s="23"/>
      <c r="C72" s="25">
        <v>42341</v>
      </c>
      <c r="D72" s="23" t="s">
        <v>63</v>
      </c>
      <c r="E72" s="23" t="s">
        <v>142</v>
      </c>
      <c r="F72" s="23"/>
      <c r="G72" s="24">
        <v>254240.1</v>
      </c>
      <c r="H72" s="24">
        <v>0</v>
      </c>
      <c r="I72" s="24">
        <f t="shared" si="1"/>
        <v>1359446.31</v>
      </c>
    </row>
    <row r="73" spans="1:9" x14ac:dyDescent="0.25">
      <c r="A73" s="23" t="s">
        <v>62</v>
      </c>
      <c r="B73" s="23"/>
      <c r="C73" s="25">
        <v>42345</v>
      </c>
      <c r="D73" s="23" t="s">
        <v>63</v>
      </c>
      <c r="E73" s="23" t="s">
        <v>143</v>
      </c>
      <c r="F73" s="23"/>
      <c r="G73" s="24">
        <v>30291.45</v>
      </c>
      <c r="H73" s="24">
        <v>0</v>
      </c>
      <c r="I73" s="24">
        <f t="shared" si="1"/>
        <v>1389737.76</v>
      </c>
    </row>
    <row r="74" spans="1:9" x14ac:dyDescent="0.25">
      <c r="A74" s="23" t="s">
        <v>62</v>
      </c>
      <c r="B74" s="23"/>
      <c r="C74" s="25">
        <v>42345</v>
      </c>
      <c r="D74" s="23" t="s">
        <v>63</v>
      </c>
      <c r="E74" s="23" t="s">
        <v>144</v>
      </c>
      <c r="F74" s="23"/>
      <c r="G74" s="24">
        <v>2374</v>
      </c>
      <c r="H74" s="24">
        <v>0</v>
      </c>
      <c r="I74" s="24">
        <f t="shared" si="1"/>
        <v>1392111.76</v>
      </c>
    </row>
    <row r="75" spans="1:9" x14ac:dyDescent="0.25">
      <c r="A75" s="23" t="s">
        <v>62</v>
      </c>
      <c r="B75" s="23"/>
      <c r="C75" s="25">
        <v>42346</v>
      </c>
      <c r="D75" s="23" t="s">
        <v>63</v>
      </c>
      <c r="E75" s="23" t="s">
        <v>145</v>
      </c>
      <c r="F75" s="23"/>
      <c r="G75" s="24">
        <v>4368</v>
      </c>
      <c r="H75" s="24">
        <v>0</v>
      </c>
      <c r="I75" s="24">
        <f t="shared" si="1"/>
        <v>1396479.76</v>
      </c>
    </row>
    <row r="76" spans="1:9" x14ac:dyDescent="0.25">
      <c r="A76" s="23" t="s">
        <v>62</v>
      </c>
      <c r="B76" s="23"/>
      <c r="C76" s="25">
        <v>42347</v>
      </c>
      <c r="D76" s="23" t="s">
        <v>63</v>
      </c>
      <c r="E76" s="23" t="s">
        <v>146</v>
      </c>
      <c r="F76" s="23"/>
      <c r="G76" s="24">
        <v>48</v>
      </c>
      <c r="H76" s="24">
        <v>0</v>
      </c>
      <c r="I76" s="24">
        <f t="shared" si="1"/>
        <v>1396527.76</v>
      </c>
    </row>
    <row r="77" spans="1:9" x14ac:dyDescent="0.25">
      <c r="A77" s="23" t="s">
        <v>62</v>
      </c>
      <c r="B77" s="23"/>
      <c r="C77" s="25">
        <v>42347</v>
      </c>
      <c r="D77" s="23" t="s">
        <v>63</v>
      </c>
      <c r="E77" s="23" t="s">
        <v>147</v>
      </c>
      <c r="F77" s="23"/>
      <c r="G77" s="24">
        <v>47</v>
      </c>
      <c r="H77" s="24">
        <v>0</v>
      </c>
      <c r="I77" s="24">
        <f t="shared" si="1"/>
        <v>1396574.76</v>
      </c>
    </row>
    <row r="78" spans="1:9" x14ac:dyDescent="0.25">
      <c r="A78" s="23" t="s">
        <v>62</v>
      </c>
      <c r="B78" s="23"/>
      <c r="C78" s="25">
        <v>42347</v>
      </c>
      <c r="D78" s="23" t="s">
        <v>63</v>
      </c>
      <c r="E78" s="23" t="s">
        <v>148</v>
      </c>
      <c r="F78" s="23"/>
      <c r="G78" s="24">
        <v>2155.7399999999998</v>
      </c>
      <c r="H78" s="24">
        <v>0</v>
      </c>
      <c r="I78" s="24">
        <f t="shared" si="1"/>
        <v>1398730.5</v>
      </c>
    </row>
    <row r="79" spans="1:9" x14ac:dyDescent="0.25">
      <c r="A79" s="23" t="s">
        <v>62</v>
      </c>
      <c r="B79" s="23"/>
      <c r="C79" s="25">
        <v>42349</v>
      </c>
      <c r="D79" s="23" t="s">
        <v>63</v>
      </c>
      <c r="E79" s="23" t="s">
        <v>149</v>
      </c>
      <c r="F79" s="23"/>
      <c r="G79" s="24">
        <v>1893.02</v>
      </c>
      <c r="H79" s="24">
        <v>0</v>
      </c>
      <c r="I79" s="24">
        <f t="shared" si="1"/>
        <v>1400623.52</v>
      </c>
    </row>
    <row r="80" spans="1:9" x14ac:dyDescent="0.25">
      <c r="A80" s="23" t="s">
        <v>62</v>
      </c>
      <c r="B80" s="23"/>
      <c r="C80" s="25">
        <v>42349</v>
      </c>
      <c r="D80" s="23" t="s">
        <v>63</v>
      </c>
      <c r="E80" s="23" t="s">
        <v>150</v>
      </c>
      <c r="F80" s="23"/>
      <c r="G80" s="24">
        <v>1356</v>
      </c>
      <c r="H80" s="24">
        <v>0</v>
      </c>
      <c r="I80" s="24">
        <f t="shared" si="1"/>
        <v>1401979.52</v>
      </c>
    </row>
    <row r="81" spans="1:9" x14ac:dyDescent="0.25">
      <c r="A81" s="23" t="s">
        <v>62</v>
      </c>
      <c r="B81" s="23"/>
      <c r="C81" s="25">
        <v>42350</v>
      </c>
      <c r="D81" s="23" t="s">
        <v>63</v>
      </c>
      <c r="E81" s="23" t="s">
        <v>151</v>
      </c>
      <c r="F81" s="23"/>
      <c r="G81" s="24">
        <v>1923.99</v>
      </c>
      <c r="H81" s="24">
        <v>0</v>
      </c>
      <c r="I81" s="24">
        <f t="shared" si="1"/>
        <v>1403903.51</v>
      </c>
    </row>
    <row r="82" spans="1:9" x14ac:dyDescent="0.25">
      <c r="A82" s="23" t="s">
        <v>62</v>
      </c>
      <c r="B82" s="23"/>
      <c r="C82" s="25">
        <v>42352</v>
      </c>
      <c r="D82" s="23" t="s">
        <v>63</v>
      </c>
      <c r="E82" s="23" t="s">
        <v>152</v>
      </c>
      <c r="F82" s="23"/>
      <c r="G82" s="24">
        <v>45830.51</v>
      </c>
      <c r="H82" s="24">
        <v>0</v>
      </c>
      <c r="I82" s="24">
        <f t="shared" si="1"/>
        <v>1449734.02</v>
      </c>
    </row>
    <row r="83" spans="1:9" x14ac:dyDescent="0.25">
      <c r="A83" s="23" t="s">
        <v>62</v>
      </c>
      <c r="B83" s="23"/>
      <c r="C83" s="25">
        <v>42352</v>
      </c>
      <c r="D83" s="23" t="s">
        <v>63</v>
      </c>
      <c r="E83" s="23" t="s">
        <v>153</v>
      </c>
      <c r="F83" s="23"/>
      <c r="G83" s="24">
        <v>327.5</v>
      </c>
      <c r="H83" s="24">
        <v>0</v>
      </c>
      <c r="I83" s="24">
        <f t="shared" si="1"/>
        <v>1450061.52</v>
      </c>
    </row>
    <row r="84" spans="1:9" x14ac:dyDescent="0.25">
      <c r="A84" s="23" t="s">
        <v>62</v>
      </c>
      <c r="B84" s="23"/>
      <c r="C84" s="25">
        <v>42353</v>
      </c>
      <c r="D84" s="23" t="s">
        <v>63</v>
      </c>
      <c r="E84" s="23" t="s">
        <v>154</v>
      </c>
      <c r="F84" s="23"/>
      <c r="G84" s="24">
        <v>8632.5</v>
      </c>
      <c r="H84" s="24">
        <v>0</v>
      </c>
      <c r="I84" s="24">
        <f t="shared" si="1"/>
        <v>1458694.02</v>
      </c>
    </row>
    <row r="85" spans="1:9" x14ac:dyDescent="0.25">
      <c r="A85" s="23" t="s">
        <v>62</v>
      </c>
      <c r="B85" s="23"/>
      <c r="C85" s="25">
        <v>42353</v>
      </c>
      <c r="D85" s="23" t="s">
        <v>63</v>
      </c>
      <c r="E85" s="23" t="s">
        <v>155</v>
      </c>
      <c r="F85" s="23"/>
      <c r="G85" s="24">
        <v>4035</v>
      </c>
      <c r="H85" s="24">
        <v>0</v>
      </c>
      <c r="I85" s="24">
        <f t="shared" si="1"/>
        <v>1462729.02</v>
      </c>
    </row>
    <row r="86" spans="1:9" x14ac:dyDescent="0.25">
      <c r="A86" s="23" t="s">
        <v>62</v>
      </c>
      <c r="B86" s="23"/>
      <c r="C86" s="25">
        <v>42354</v>
      </c>
      <c r="D86" s="23" t="s">
        <v>63</v>
      </c>
      <c r="E86" s="23" t="s">
        <v>156</v>
      </c>
      <c r="F86" s="23"/>
      <c r="G86" s="24">
        <v>1142.05</v>
      </c>
      <c r="H86" s="24">
        <v>0</v>
      </c>
      <c r="I86" s="24">
        <f t="shared" si="1"/>
        <v>1463871.07</v>
      </c>
    </row>
    <row r="87" spans="1:9" x14ac:dyDescent="0.25">
      <c r="A87" s="23" t="s">
        <v>62</v>
      </c>
      <c r="B87" s="23"/>
      <c r="C87" s="25">
        <v>42355</v>
      </c>
      <c r="D87" s="23" t="s">
        <v>63</v>
      </c>
      <c r="E87" s="23" t="s">
        <v>157</v>
      </c>
      <c r="F87" s="23"/>
      <c r="G87" s="24">
        <v>4119.32</v>
      </c>
      <c r="H87" s="24">
        <v>0</v>
      </c>
      <c r="I87" s="24">
        <f t="shared" ref="I87:I150" si="2">I86+G87-H87</f>
        <v>1467990.3900000001</v>
      </c>
    </row>
    <row r="88" spans="1:9" x14ac:dyDescent="0.25">
      <c r="A88" s="23" t="s">
        <v>62</v>
      </c>
      <c r="B88" s="23"/>
      <c r="C88" s="25">
        <v>42356</v>
      </c>
      <c r="D88" s="23" t="s">
        <v>63</v>
      </c>
      <c r="E88" s="23" t="s">
        <v>158</v>
      </c>
      <c r="F88" s="23"/>
      <c r="G88" s="24">
        <v>25423.73</v>
      </c>
      <c r="H88" s="24">
        <v>0</v>
      </c>
      <c r="I88" s="24">
        <f t="shared" si="2"/>
        <v>1493414.12</v>
      </c>
    </row>
    <row r="89" spans="1:9" x14ac:dyDescent="0.25">
      <c r="A89" s="23" t="s">
        <v>62</v>
      </c>
      <c r="B89" s="23"/>
      <c r="C89" s="25">
        <v>42357</v>
      </c>
      <c r="D89" s="23" t="s">
        <v>63</v>
      </c>
      <c r="E89" s="23" t="s">
        <v>159</v>
      </c>
      <c r="F89" s="23"/>
      <c r="G89" s="24">
        <v>10658.47</v>
      </c>
      <c r="H89" s="24">
        <v>0</v>
      </c>
      <c r="I89" s="24">
        <f t="shared" si="2"/>
        <v>1504072.59</v>
      </c>
    </row>
    <row r="90" spans="1:9" x14ac:dyDescent="0.25">
      <c r="A90" s="23" t="s">
        <v>62</v>
      </c>
      <c r="B90" s="23"/>
      <c r="C90" s="25">
        <v>42359</v>
      </c>
      <c r="D90" s="23" t="s">
        <v>63</v>
      </c>
      <c r="E90" s="23" t="s">
        <v>160</v>
      </c>
      <c r="F90" s="23"/>
      <c r="G90" s="24">
        <v>1800.38</v>
      </c>
      <c r="H90" s="24">
        <v>0</v>
      </c>
      <c r="I90" s="24">
        <f t="shared" si="2"/>
        <v>1505872.97</v>
      </c>
    </row>
    <row r="91" spans="1:9" x14ac:dyDescent="0.25">
      <c r="A91" s="23" t="s">
        <v>62</v>
      </c>
      <c r="B91" s="23"/>
      <c r="C91" s="25">
        <v>42359</v>
      </c>
      <c r="D91" s="23" t="s">
        <v>63</v>
      </c>
      <c r="E91" s="23" t="s">
        <v>161</v>
      </c>
      <c r="F91" s="23"/>
      <c r="G91" s="24">
        <v>18508.47</v>
      </c>
      <c r="H91" s="24">
        <v>0</v>
      </c>
      <c r="I91" s="24">
        <f t="shared" si="2"/>
        <v>1524381.44</v>
      </c>
    </row>
    <row r="92" spans="1:9" x14ac:dyDescent="0.25">
      <c r="A92" s="23" t="s">
        <v>62</v>
      </c>
      <c r="B92" s="23"/>
      <c r="C92" s="25">
        <v>42359</v>
      </c>
      <c r="D92" s="23" t="s">
        <v>63</v>
      </c>
      <c r="E92" s="23" t="s">
        <v>162</v>
      </c>
      <c r="F92" s="23"/>
      <c r="G92" s="24">
        <v>2754.72</v>
      </c>
      <c r="H92" s="24">
        <v>0</v>
      </c>
      <c r="I92" s="24">
        <f t="shared" si="2"/>
        <v>1527136.16</v>
      </c>
    </row>
    <row r="93" spans="1:9" x14ac:dyDescent="0.25">
      <c r="A93" s="23" t="s">
        <v>62</v>
      </c>
      <c r="B93" s="23"/>
      <c r="C93" s="25">
        <v>42360</v>
      </c>
      <c r="D93" s="23" t="s">
        <v>63</v>
      </c>
      <c r="E93" s="23" t="s">
        <v>163</v>
      </c>
      <c r="F93" s="23"/>
      <c r="G93" s="24">
        <v>300</v>
      </c>
      <c r="H93" s="24">
        <v>0</v>
      </c>
      <c r="I93" s="24">
        <f t="shared" si="2"/>
        <v>1527436.16</v>
      </c>
    </row>
    <row r="94" spans="1:9" x14ac:dyDescent="0.25">
      <c r="A94" s="23" t="s">
        <v>62</v>
      </c>
      <c r="B94" s="23"/>
      <c r="C94" s="25">
        <v>42363</v>
      </c>
      <c r="D94" s="23" t="s">
        <v>63</v>
      </c>
      <c r="E94" s="23" t="s">
        <v>164</v>
      </c>
      <c r="F94" s="23"/>
      <c r="G94" s="24">
        <v>720.37</v>
      </c>
      <c r="H94" s="24">
        <v>0</v>
      </c>
      <c r="I94" s="24">
        <f t="shared" si="2"/>
        <v>1528156.53</v>
      </c>
    </row>
    <row r="95" spans="1:9" x14ac:dyDescent="0.25">
      <c r="A95" s="23" t="s">
        <v>62</v>
      </c>
      <c r="B95" s="23"/>
      <c r="C95" s="25">
        <v>42366</v>
      </c>
      <c r="D95" s="23" t="s">
        <v>63</v>
      </c>
      <c r="E95" s="23" t="s">
        <v>165</v>
      </c>
      <c r="F95" s="23"/>
      <c r="G95" s="24">
        <v>400</v>
      </c>
      <c r="H95" s="24">
        <v>0</v>
      </c>
      <c r="I95" s="24">
        <f t="shared" si="2"/>
        <v>1528556.53</v>
      </c>
    </row>
    <row r="96" spans="1:9" x14ac:dyDescent="0.25">
      <c r="A96" s="23" t="s">
        <v>62</v>
      </c>
      <c r="B96" s="23"/>
      <c r="C96" s="25">
        <v>42366</v>
      </c>
      <c r="D96" s="23" t="s">
        <v>63</v>
      </c>
      <c r="E96" s="23" t="s">
        <v>166</v>
      </c>
      <c r="F96" s="23"/>
      <c r="G96" s="24">
        <v>7949.14</v>
      </c>
      <c r="H96" s="24">
        <v>0</v>
      </c>
      <c r="I96" s="24">
        <f t="shared" si="2"/>
        <v>1536505.67</v>
      </c>
    </row>
    <row r="97" spans="1:9" x14ac:dyDescent="0.25">
      <c r="A97" s="23" t="s">
        <v>62</v>
      </c>
      <c r="B97" s="23"/>
      <c r="C97" s="25">
        <v>42369</v>
      </c>
      <c r="D97" s="23" t="s">
        <v>63</v>
      </c>
      <c r="E97" s="23" t="s">
        <v>167</v>
      </c>
      <c r="F97" s="23"/>
      <c r="G97" s="24">
        <v>735672</v>
      </c>
      <c r="H97" s="24">
        <v>0</v>
      </c>
      <c r="I97" s="24">
        <f t="shared" si="2"/>
        <v>2272177.67</v>
      </c>
    </row>
    <row r="98" spans="1:9" x14ac:dyDescent="0.25">
      <c r="A98" s="23" t="s">
        <v>62</v>
      </c>
      <c r="B98" s="23"/>
      <c r="C98" s="25">
        <v>42369</v>
      </c>
      <c r="D98" s="23" t="s">
        <v>63</v>
      </c>
      <c r="E98" s="23" t="s">
        <v>168</v>
      </c>
      <c r="F98" s="23"/>
      <c r="G98" s="24">
        <v>516.95000000000005</v>
      </c>
      <c r="H98" s="24">
        <v>0</v>
      </c>
      <c r="I98" s="24">
        <f t="shared" si="2"/>
        <v>2272694.62</v>
      </c>
    </row>
    <row r="99" spans="1:9" x14ac:dyDescent="0.25">
      <c r="A99" s="23" t="s">
        <v>62</v>
      </c>
      <c r="B99" s="23"/>
      <c r="C99" s="25">
        <v>42369</v>
      </c>
      <c r="D99" s="23" t="s">
        <v>63</v>
      </c>
      <c r="E99" s="23" t="s">
        <v>169</v>
      </c>
      <c r="F99" s="23"/>
      <c r="G99" s="24">
        <v>25988.07</v>
      </c>
      <c r="H99" s="24">
        <v>0</v>
      </c>
      <c r="I99" s="24">
        <f t="shared" si="2"/>
        <v>2298682.69</v>
      </c>
    </row>
    <row r="100" spans="1:9" x14ac:dyDescent="0.25">
      <c r="A100" s="23" t="s">
        <v>62</v>
      </c>
      <c r="B100" s="23"/>
      <c r="C100" s="25">
        <v>42369</v>
      </c>
      <c r="D100" s="23" t="s">
        <v>63</v>
      </c>
      <c r="E100" s="23" t="s">
        <v>169</v>
      </c>
      <c r="F100" s="23"/>
      <c r="G100" s="24">
        <v>6107.18</v>
      </c>
      <c r="H100" s="24">
        <v>0</v>
      </c>
      <c r="I100" s="24">
        <f t="shared" si="2"/>
        <v>2304789.87</v>
      </c>
    </row>
    <row r="101" spans="1:9" x14ac:dyDescent="0.25">
      <c r="A101" s="23" t="s">
        <v>62</v>
      </c>
      <c r="B101" s="23"/>
      <c r="C101" s="25">
        <v>42369</v>
      </c>
      <c r="D101" s="23" t="s">
        <v>63</v>
      </c>
      <c r="E101" s="23" t="s">
        <v>169</v>
      </c>
      <c r="F101" s="23"/>
      <c r="G101" s="24">
        <v>519.84</v>
      </c>
      <c r="H101" s="24">
        <v>0</v>
      </c>
      <c r="I101" s="24">
        <f t="shared" si="2"/>
        <v>2305309.71</v>
      </c>
    </row>
    <row r="102" spans="1:9" x14ac:dyDescent="0.25">
      <c r="A102" s="23" t="s">
        <v>62</v>
      </c>
      <c r="B102" s="23"/>
      <c r="C102" s="25">
        <v>42373</v>
      </c>
      <c r="D102" s="23" t="s">
        <v>63</v>
      </c>
      <c r="E102" s="23" t="s">
        <v>172</v>
      </c>
      <c r="F102" s="23"/>
      <c r="G102" s="24">
        <v>41464.800000000003</v>
      </c>
      <c r="H102" s="24">
        <v>0</v>
      </c>
      <c r="I102" s="24">
        <f t="shared" si="2"/>
        <v>2346774.5099999998</v>
      </c>
    </row>
    <row r="103" spans="1:9" x14ac:dyDescent="0.25">
      <c r="A103" s="23" t="s">
        <v>62</v>
      </c>
      <c r="B103" s="23"/>
      <c r="C103" s="25">
        <v>42373</v>
      </c>
      <c r="D103" s="23" t="s">
        <v>63</v>
      </c>
      <c r="E103" s="23" t="s">
        <v>173</v>
      </c>
      <c r="F103" s="23"/>
      <c r="G103" s="24">
        <v>9820</v>
      </c>
      <c r="H103" s="24">
        <v>0</v>
      </c>
      <c r="I103" s="24">
        <f t="shared" si="2"/>
        <v>2356594.5099999998</v>
      </c>
    </row>
    <row r="104" spans="1:9" x14ac:dyDescent="0.25">
      <c r="A104" s="23" t="s">
        <v>62</v>
      </c>
      <c r="B104" s="23"/>
      <c r="C104" s="25">
        <v>42374</v>
      </c>
      <c r="D104" s="23" t="s">
        <v>63</v>
      </c>
      <c r="E104" s="23" t="s">
        <v>174</v>
      </c>
      <c r="F104" s="23"/>
      <c r="G104" s="24">
        <v>586.13</v>
      </c>
      <c r="H104" s="24">
        <v>0</v>
      </c>
      <c r="I104" s="24">
        <f t="shared" si="2"/>
        <v>2357180.6399999997</v>
      </c>
    </row>
    <row r="105" spans="1:9" x14ac:dyDescent="0.25">
      <c r="A105" s="23" t="s">
        <v>62</v>
      </c>
      <c r="B105" s="23"/>
      <c r="C105" s="25">
        <v>42375</v>
      </c>
      <c r="D105" s="23" t="s">
        <v>63</v>
      </c>
      <c r="E105" s="23" t="s">
        <v>175</v>
      </c>
      <c r="F105" s="23"/>
      <c r="G105" s="24">
        <v>3380</v>
      </c>
      <c r="H105" s="24">
        <v>0</v>
      </c>
      <c r="I105" s="24">
        <f t="shared" si="2"/>
        <v>2360560.6399999997</v>
      </c>
    </row>
    <row r="106" spans="1:9" x14ac:dyDescent="0.25">
      <c r="A106" s="23" t="s">
        <v>62</v>
      </c>
      <c r="B106" s="23"/>
      <c r="C106" s="25">
        <v>42375</v>
      </c>
      <c r="D106" s="23" t="s">
        <v>63</v>
      </c>
      <c r="E106" s="23" t="s">
        <v>176</v>
      </c>
      <c r="F106" s="23"/>
      <c r="G106" s="24">
        <v>702.75</v>
      </c>
      <c r="H106" s="24">
        <v>0</v>
      </c>
      <c r="I106" s="24">
        <f t="shared" si="2"/>
        <v>2361263.3899999997</v>
      </c>
    </row>
    <row r="107" spans="1:9" x14ac:dyDescent="0.25">
      <c r="A107" s="23" t="s">
        <v>62</v>
      </c>
      <c r="B107" s="23"/>
      <c r="C107" s="25">
        <v>42383</v>
      </c>
      <c r="D107" s="23" t="s">
        <v>63</v>
      </c>
      <c r="E107" s="23" t="s">
        <v>177</v>
      </c>
      <c r="F107" s="23"/>
      <c r="G107" s="24">
        <v>3585.1000000000004</v>
      </c>
      <c r="H107" s="24">
        <v>0</v>
      </c>
      <c r="I107" s="24">
        <f t="shared" si="2"/>
        <v>2364848.4899999998</v>
      </c>
    </row>
    <row r="108" spans="1:9" x14ac:dyDescent="0.25">
      <c r="A108" s="23" t="s">
        <v>62</v>
      </c>
      <c r="B108" s="23"/>
      <c r="C108" s="25">
        <v>42383</v>
      </c>
      <c r="D108" s="23" t="s">
        <v>63</v>
      </c>
      <c r="E108" s="23" t="s">
        <v>178</v>
      </c>
      <c r="F108" s="23"/>
      <c r="G108" s="24">
        <v>10527.98</v>
      </c>
      <c r="H108" s="24">
        <v>0</v>
      </c>
      <c r="I108" s="24">
        <f t="shared" si="2"/>
        <v>2375376.4699999997</v>
      </c>
    </row>
    <row r="109" spans="1:9" x14ac:dyDescent="0.25">
      <c r="A109" s="23" t="s">
        <v>62</v>
      </c>
      <c r="B109" s="23"/>
      <c r="C109" s="25">
        <v>42383</v>
      </c>
      <c r="D109" s="23" t="s">
        <v>63</v>
      </c>
      <c r="E109" s="23" t="s">
        <v>179</v>
      </c>
      <c r="F109" s="23"/>
      <c r="G109" s="24">
        <v>416.8</v>
      </c>
      <c r="H109" s="24">
        <v>0</v>
      </c>
      <c r="I109" s="24">
        <f t="shared" si="2"/>
        <v>2375793.2699999996</v>
      </c>
    </row>
    <row r="110" spans="1:9" x14ac:dyDescent="0.25">
      <c r="A110" s="23" t="s">
        <v>62</v>
      </c>
      <c r="B110" s="23"/>
      <c r="C110" s="25">
        <v>42383</v>
      </c>
      <c r="D110" s="23" t="s">
        <v>63</v>
      </c>
      <c r="E110" s="23" t="s">
        <v>180</v>
      </c>
      <c r="F110" s="23"/>
      <c r="G110" s="24">
        <v>1182.3800000000001</v>
      </c>
      <c r="H110" s="24">
        <v>0</v>
      </c>
      <c r="I110" s="24">
        <f t="shared" si="2"/>
        <v>2376975.6499999994</v>
      </c>
    </row>
    <row r="111" spans="1:9" x14ac:dyDescent="0.25">
      <c r="A111" s="23" t="s">
        <v>62</v>
      </c>
      <c r="B111" s="23"/>
      <c r="C111" s="25">
        <v>42384</v>
      </c>
      <c r="D111" s="23" t="s">
        <v>63</v>
      </c>
      <c r="E111" s="23" t="s">
        <v>181</v>
      </c>
      <c r="F111" s="23"/>
      <c r="G111" s="24">
        <v>26529.200000000001</v>
      </c>
      <c r="H111" s="24">
        <v>0</v>
      </c>
      <c r="I111" s="24">
        <f t="shared" si="2"/>
        <v>2403504.8499999996</v>
      </c>
    </row>
    <row r="112" spans="1:9" x14ac:dyDescent="0.25">
      <c r="A112" s="23" t="s">
        <v>62</v>
      </c>
      <c r="B112" s="23"/>
      <c r="C112" s="25">
        <v>42384</v>
      </c>
      <c r="D112" s="23" t="s">
        <v>63</v>
      </c>
      <c r="E112" s="23" t="s">
        <v>182</v>
      </c>
      <c r="F112" s="23"/>
      <c r="G112" s="24">
        <v>9500</v>
      </c>
      <c r="H112" s="24">
        <v>0</v>
      </c>
      <c r="I112" s="24">
        <f t="shared" si="2"/>
        <v>2413004.8499999996</v>
      </c>
    </row>
    <row r="113" spans="1:9" x14ac:dyDescent="0.25">
      <c r="A113" s="23" t="s">
        <v>62</v>
      </c>
      <c r="B113" s="23"/>
      <c r="C113" s="25">
        <v>42384</v>
      </c>
      <c r="D113" s="23" t="s">
        <v>63</v>
      </c>
      <c r="E113" s="23" t="s">
        <v>183</v>
      </c>
      <c r="F113" s="23"/>
      <c r="G113" s="24">
        <v>102620.35</v>
      </c>
      <c r="H113" s="24">
        <v>0</v>
      </c>
      <c r="I113" s="24">
        <f t="shared" si="2"/>
        <v>2515625.1999999997</v>
      </c>
    </row>
    <row r="114" spans="1:9" x14ac:dyDescent="0.25">
      <c r="A114" s="23" t="s">
        <v>62</v>
      </c>
      <c r="B114" s="23"/>
      <c r="C114" s="25">
        <v>42390</v>
      </c>
      <c r="D114" s="23" t="s">
        <v>63</v>
      </c>
      <c r="E114" s="23" t="s">
        <v>184</v>
      </c>
      <c r="F114" s="23"/>
      <c r="G114" s="24">
        <v>833.9</v>
      </c>
      <c r="H114" s="24">
        <v>0</v>
      </c>
      <c r="I114" s="24">
        <f t="shared" si="2"/>
        <v>2516459.0999999996</v>
      </c>
    </row>
    <row r="115" spans="1:9" x14ac:dyDescent="0.25">
      <c r="A115" s="23" t="s">
        <v>62</v>
      </c>
      <c r="B115" s="23"/>
      <c r="C115" s="25">
        <v>42394</v>
      </c>
      <c r="D115" s="23" t="s">
        <v>63</v>
      </c>
      <c r="E115" s="23" t="s">
        <v>185</v>
      </c>
      <c r="F115" s="23"/>
      <c r="G115" s="24">
        <v>1549.15</v>
      </c>
      <c r="H115" s="24">
        <v>0</v>
      </c>
      <c r="I115" s="24">
        <f t="shared" si="2"/>
        <v>2518008.2499999995</v>
      </c>
    </row>
    <row r="116" spans="1:9" x14ac:dyDescent="0.25">
      <c r="A116" s="23" t="s">
        <v>62</v>
      </c>
      <c r="B116" s="23"/>
      <c r="C116" s="25">
        <v>42394</v>
      </c>
      <c r="D116" s="23" t="s">
        <v>63</v>
      </c>
      <c r="E116" s="23" t="s">
        <v>186</v>
      </c>
      <c r="F116" s="23"/>
      <c r="G116" s="24">
        <v>29661.05</v>
      </c>
      <c r="H116" s="24">
        <v>0</v>
      </c>
      <c r="I116" s="24">
        <f t="shared" si="2"/>
        <v>2547669.2999999993</v>
      </c>
    </row>
    <row r="117" spans="1:9" x14ac:dyDescent="0.25">
      <c r="A117" s="23" t="s">
        <v>62</v>
      </c>
      <c r="B117" s="23"/>
      <c r="C117" s="25">
        <v>42394</v>
      </c>
      <c r="D117" s="23" t="s">
        <v>63</v>
      </c>
      <c r="E117" s="23" t="s">
        <v>187</v>
      </c>
      <c r="F117" s="23"/>
      <c r="G117" s="24">
        <v>2154.11</v>
      </c>
      <c r="H117" s="24">
        <v>0</v>
      </c>
      <c r="I117" s="24">
        <f t="shared" si="2"/>
        <v>2549823.4099999992</v>
      </c>
    </row>
    <row r="118" spans="1:9" x14ac:dyDescent="0.25">
      <c r="A118" s="23" t="s">
        <v>62</v>
      </c>
      <c r="B118" s="23"/>
      <c r="C118" s="25">
        <v>42394</v>
      </c>
      <c r="D118" s="23" t="s">
        <v>63</v>
      </c>
      <c r="E118" s="23" t="s">
        <v>188</v>
      </c>
      <c r="F118" s="23"/>
      <c r="G118" s="24">
        <v>100985.59</v>
      </c>
      <c r="H118" s="24">
        <v>0</v>
      </c>
      <c r="I118" s="24">
        <f t="shared" si="2"/>
        <v>2650808.9999999991</v>
      </c>
    </row>
    <row r="119" spans="1:9" x14ac:dyDescent="0.25">
      <c r="A119" s="23" t="s">
        <v>62</v>
      </c>
      <c r="B119" s="23"/>
      <c r="C119" s="25">
        <v>42395</v>
      </c>
      <c r="D119" s="23" t="s">
        <v>63</v>
      </c>
      <c r="E119" s="23" t="s">
        <v>189</v>
      </c>
      <c r="F119" s="23"/>
      <c r="G119" s="24">
        <v>5808</v>
      </c>
      <c r="H119" s="24">
        <v>0</v>
      </c>
      <c r="I119" s="24">
        <f t="shared" si="2"/>
        <v>2656616.9999999991</v>
      </c>
    </row>
    <row r="120" spans="1:9" x14ac:dyDescent="0.25">
      <c r="A120" s="23" t="s">
        <v>62</v>
      </c>
      <c r="B120" s="23"/>
      <c r="C120" s="25">
        <v>42395</v>
      </c>
      <c r="D120" s="23" t="s">
        <v>63</v>
      </c>
      <c r="E120" s="23" t="s">
        <v>190</v>
      </c>
      <c r="F120" s="23"/>
      <c r="G120" s="24">
        <v>2576.85</v>
      </c>
      <c r="H120" s="24">
        <v>0</v>
      </c>
      <c r="I120" s="24">
        <f t="shared" si="2"/>
        <v>2659193.8499999992</v>
      </c>
    </row>
    <row r="121" spans="1:9" x14ac:dyDescent="0.25">
      <c r="A121" s="23" t="s">
        <v>62</v>
      </c>
      <c r="B121" s="23"/>
      <c r="C121" s="25">
        <v>42398</v>
      </c>
      <c r="D121" s="23" t="s">
        <v>63</v>
      </c>
      <c r="E121" s="23" t="s">
        <v>191</v>
      </c>
      <c r="F121" s="23"/>
      <c r="G121" s="24">
        <v>3702.2</v>
      </c>
      <c r="H121" s="24">
        <v>0</v>
      </c>
      <c r="I121" s="24">
        <f t="shared" si="2"/>
        <v>2662896.0499999993</v>
      </c>
    </row>
    <row r="122" spans="1:9" x14ac:dyDescent="0.25">
      <c r="A122" s="23" t="s">
        <v>62</v>
      </c>
      <c r="B122" s="23"/>
      <c r="C122" s="25">
        <v>42400</v>
      </c>
      <c r="D122" s="23" t="s">
        <v>63</v>
      </c>
      <c r="E122" s="23" t="s">
        <v>192</v>
      </c>
      <c r="F122" s="23"/>
      <c r="G122" s="24">
        <v>139.83000000000001</v>
      </c>
      <c r="H122" s="24">
        <v>0</v>
      </c>
      <c r="I122" s="24">
        <f t="shared" si="2"/>
        <v>2663035.8799999994</v>
      </c>
    </row>
    <row r="123" spans="1:9" x14ac:dyDescent="0.25">
      <c r="A123" s="23" t="s">
        <v>62</v>
      </c>
      <c r="B123" s="23"/>
      <c r="C123" s="25">
        <v>42400</v>
      </c>
      <c r="D123" s="23" t="s">
        <v>63</v>
      </c>
      <c r="E123" s="23" t="s">
        <v>193</v>
      </c>
      <c r="F123" s="23"/>
      <c r="G123" s="24">
        <v>27856.37</v>
      </c>
      <c r="H123" s="24">
        <v>0</v>
      </c>
      <c r="I123" s="24">
        <f t="shared" si="2"/>
        <v>2690892.2499999995</v>
      </c>
    </row>
    <row r="124" spans="1:9" x14ac:dyDescent="0.25">
      <c r="A124" s="23" t="s">
        <v>62</v>
      </c>
      <c r="B124" s="23"/>
      <c r="C124" s="25">
        <v>42400</v>
      </c>
      <c r="D124" s="23" t="s">
        <v>63</v>
      </c>
      <c r="E124" s="23" t="s">
        <v>193</v>
      </c>
      <c r="F124" s="23"/>
      <c r="G124" s="24">
        <v>6453.57</v>
      </c>
      <c r="H124" s="24">
        <v>0</v>
      </c>
      <c r="I124" s="24">
        <f t="shared" si="2"/>
        <v>2697345.8199999994</v>
      </c>
    </row>
    <row r="125" spans="1:9" x14ac:dyDescent="0.25">
      <c r="A125" s="23" t="s">
        <v>62</v>
      </c>
      <c r="B125" s="23"/>
      <c r="C125" s="25">
        <v>42400</v>
      </c>
      <c r="D125" s="23" t="s">
        <v>63</v>
      </c>
      <c r="E125" s="23" t="s">
        <v>193</v>
      </c>
      <c r="F125" s="23"/>
      <c r="G125" s="24">
        <v>547.05999999999995</v>
      </c>
      <c r="H125" s="24">
        <v>0</v>
      </c>
      <c r="I125" s="24">
        <f t="shared" si="2"/>
        <v>2697892.8799999994</v>
      </c>
    </row>
    <row r="126" spans="1:9" x14ac:dyDescent="0.25">
      <c r="A126" s="23" t="s">
        <v>62</v>
      </c>
      <c r="B126" s="23"/>
      <c r="C126" s="25">
        <v>42400</v>
      </c>
      <c r="D126" s="23" t="s">
        <v>63</v>
      </c>
      <c r="E126" s="23" t="s">
        <v>193</v>
      </c>
      <c r="F126" s="23"/>
      <c r="G126" s="24">
        <v>112.69</v>
      </c>
      <c r="H126" s="24">
        <v>0</v>
      </c>
      <c r="I126" s="24">
        <f t="shared" si="2"/>
        <v>2698005.5699999994</v>
      </c>
    </row>
    <row r="127" spans="1:9" x14ac:dyDescent="0.25">
      <c r="A127" s="23" t="s">
        <v>62</v>
      </c>
      <c r="B127" s="23"/>
      <c r="C127" s="25">
        <v>42401</v>
      </c>
      <c r="D127" s="23" t="s">
        <v>63</v>
      </c>
      <c r="E127" s="23" t="s">
        <v>194</v>
      </c>
      <c r="F127" s="23"/>
      <c r="G127" s="24">
        <v>10192</v>
      </c>
      <c r="H127" s="24">
        <v>0</v>
      </c>
      <c r="I127" s="24">
        <f t="shared" si="2"/>
        <v>2708197.5699999994</v>
      </c>
    </row>
    <row r="128" spans="1:9" x14ac:dyDescent="0.25">
      <c r="A128" s="23" t="s">
        <v>62</v>
      </c>
      <c r="B128" s="23"/>
      <c r="C128" s="25">
        <v>42403</v>
      </c>
      <c r="D128" s="23" t="s">
        <v>63</v>
      </c>
      <c r="E128" s="23" t="s">
        <v>195</v>
      </c>
      <c r="F128" s="23"/>
      <c r="G128" s="24">
        <v>1480</v>
      </c>
      <c r="H128" s="24">
        <v>0</v>
      </c>
      <c r="I128" s="24">
        <f t="shared" si="2"/>
        <v>2709677.5699999994</v>
      </c>
    </row>
    <row r="129" spans="1:9" x14ac:dyDescent="0.25">
      <c r="A129" s="23" t="s">
        <v>62</v>
      </c>
      <c r="B129" s="23"/>
      <c r="C129" s="25">
        <v>42403</v>
      </c>
      <c r="D129" s="23" t="s">
        <v>63</v>
      </c>
      <c r="E129" s="23" t="s">
        <v>196</v>
      </c>
      <c r="F129" s="23"/>
      <c r="G129" s="24">
        <v>3000</v>
      </c>
      <c r="H129" s="24">
        <v>0</v>
      </c>
      <c r="I129" s="24">
        <f t="shared" si="2"/>
        <v>2712677.5699999994</v>
      </c>
    </row>
    <row r="130" spans="1:9" x14ac:dyDescent="0.25">
      <c r="A130" s="23" t="s">
        <v>62</v>
      </c>
      <c r="B130" s="23"/>
      <c r="C130" s="25">
        <v>42403</v>
      </c>
      <c r="D130" s="23" t="s">
        <v>63</v>
      </c>
      <c r="E130" s="23" t="s">
        <v>197</v>
      </c>
      <c r="F130" s="23"/>
      <c r="G130" s="24">
        <v>6000</v>
      </c>
      <c r="H130" s="24">
        <v>0</v>
      </c>
      <c r="I130" s="24">
        <f t="shared" si="2"/>
        <v>2718677.5699999994</v>
      </c>
    </row>
    <row r="131" spans="1:9" x14ac:dyDescent="0.25">
      <c r="A131" s="23" t="s">
        <v>62</v>
      </c>
      <c r="B131" s="23"/>
      <c r="C131" s="25">
        <v>42403</v>
      </c>
      <c r="D131" s="23" t="s">
        <v>63</v>
      </c>
      <c r="E131" s="23" t="s">
        <v>198</v>
      </c>
      <c r="F131" s="23"/>
      <c r="G131" s="24">
        <v>1000</v>
      </c>
      <c r="H131" s="24">
        <v>0</v>
      </c>
      <c r="I131" s="24">
        <f t="shared" si="2"/>
        <v>2719677.5699999994</v>
      </c>
    </row>
    <row r="132" spans="1:9" x14ac:dyDescent="0.25">
      <c r="A132" s="23" t="s">
        <v>62</v>
      </c>
      <c r="B132" s="23"/>
      <c r="C132" s="25">
        <v>42403</v>
      </c>
      <c r="D132" s="23" t="s">
        <v>63</v>
      </c>
      <c r="E132" s="23" t="s">
        <v>199</v>
      </c>
      <c r="F132" s="23"/>
      <c r="G132" s="24">
        <v>3250</v>
      </c>
      <c r="H132" s="24">
        <v>0</v>
      </c>
      <c r="I132" s="24">
        <f t="shared" si="2"/>
        <v>2722927.5699999994</v>
      </c>
    </row>
    <row r="133" spans="1:9" x14ac:dyDescent="0.25">
      <c r="A133" s="23" t="s">
        <v>62</v>
      </c>
      <c r="B133" s="23"/>
      <c r="C133" s="25">
        <v>42403</v>
      </c>
      <c r="D133" s="23" t="s">
        <v>63</v>
      </c>
      <c r="E133" s="23" t="s">
        <v>200</v>
      </c>
      <c r="F133" s="23"/>
      <c r="G133" s="24">
        <v>500</v>
      </c>
      <c r="H133" s="24">
        <v>0</v>
      </c>
      <c r="I133" s="24">
        <f t="shared" si="2"/>
        <v>2723427.5699999994</v>
      </c>
    </row>
    <row r="134" spans="1:9" x14ac:dyDescent="0.25">
      <c r="A134" s="23" t="s">
        <v>62</v>
      </c>
      <c r="B134" s="23"/>
      <c r="C134" s="25">
        <v>42403</v>
      </c>
      <c r="D134" s="23" t="s">
        <v>63</v>
      </c>
      <c r="E134" s="23" t="s">
        <v>201</v>
      </c>
      <c r="F134" s="23"/>
      <c r="G134" s="24">
        <v>300</v>
      </c>
      <c r="H134" s="24">
        <v>0</v>
      </c>
      <c r="I134" s="24">
        <f t="shared" si="2"/>
        <v>2723727.5699999994</v>
      </c>
    </row>
    <row r="135" spans="1:9" x14ac:dyDescent="0.25">
      <c r="A135" s="23" t="s">
        <v>62</v>
      </c>
      <c r="B135" s="23"/>
      <c r="C135" s="25">
        <v>42403</v>
      </c>
      <c r="D135" s="23" t="s">
        <v>63</v>
      </c>
      <c r="E135" s="23" t="s">
        <v>202</v>
      </c>
      <c r="F135" s="23"/>
      <c r="G135" s="24">
        <v>10900</v>
      </c>
      <c r="H135" s="24">
        <v>0</v>
      </c>
      <c r="I135" s="24">
        <f t="shared" si="2"/>
        <v>2734627.5699999994</v>
      </c>
    </row>
    <row r="136" spans="1:9" x14ac:dyDescent="0.25">
      <c r="A136" s="23" t="s">
        <v>62</v>
      </c>
      <c r="B136" s="23"/>
      <c r="C136" s="25">
        <v>42405</v>
      </c>
      <c r="D136" s="23" t="s">
        <v>63</v>
      </c>
      <c r="E136" s="23" t="s">
        <v>203</v>
      </c>
      <c r="F136" s="23"/>
      <c r="G136" s="24">
        <v>8051.5</v>
      </c>
      <c r="H136" s="24">
        <v>0</v>
      </c>
      <c r="I136" s="24">
        <f t="shared" si="2"/>
        <v>2742679.0699999994</v>
      </c>
    </row>
    <row r="137" spans="1:9" x14ac:dyDescent="0.25">
      <c r="A137" s="23" t="s">
        <v>62</v>
      </c>
      <c r="B137" s="23"/>
      <c r="C137" s="25">
        <v>42405</v>
      </c>
      <c r="D137" s="23" t="s">
        <v>63</v>
      </c>
      <c r="E137" s="23" t="s">
        <v>204</v>
      </c>
      <c r="F137" s="23"/>
      <c r="G137" s="24">
        <v>8529.73</v>
      </c>
      <c r="H137" s="24">
        <v>0</v>
      </c>
      <c r="I137" s="24">
        <f t="shared" si="2"/>
        <v>2751208.7999999993</v>
      </c>
    </row>
    <row r="138" spans="1:9" x14ac:dyDescent="0.25">
      <c r="A138" s="23" t="s">
        <v>62</v>
      </c>
      <c r="B138" s="23"/>
      <c r="C138" s="25">
        <v>42406</v>
      </c>
      <c r="D138" s="23" t="s">
        <v>63</v>
      </c>
      <c r="E138" s="23" t="s">
        <v>205</v>
      </c>
      <c r="F138" s="23"/>
      <c r="G138" s="24">
        <v>456.85</v>
      </c>
      <c r="H138" s="24">
        <v>0</v>
      </c>
      <c r="I138" s="24">
        <f t="shared" si="2"/>
        <v>2751665.6499999994</v>
      </c>
    </row>
    <row r="139" spans="1:9" x14ac:dyDescent="0.25">
      <c r="A139" s="23" t="s">
        <v>62</v>
      </c>
      <c r="B139" s="23"/>
      <c r="C139" s="25">
        <v>42408</v>
      </c>
      <c r="D139" s="23" t="s">
        <v>63</v>
      </c>
      <c r="E139" s="23" t="s">
        <v>206</v>
      </c>
      <c r="F139" s="23"/>
      <c r="G139" s="24">
        <v>52563.21</v>
      </c>
      <c r="H139" s="24">
        <v>0</v>
      </c>
      <c r="I139" s="24">
        <f t="shared" si="2"/>
        <v>2804228.8599999994</v>
      </c>
    </row>
    <row r="140" spans="1:9" x14ac:dyDescent="0.25">
      <c r="A140" s="23" t="s">
        <v>62</v>
      </c>
      <c r="B140" s="23"/>
      <c r="C140" s="25">
        <v>42410</v>
      </c>
      <c r="D140" s="23" t="s">
        <v>63</v>
      </c>
      <c r="E140" s="23" t="s">
        <v>207</v>
      </c>
      <c r="F140" s="23"/>
      <c r="G140" s="24">
        <v>1491.6</v>
      </c>
      <c r="H140" s="24">
        <v>0</v>
      </c>
      <c r="I140" s="24">
        <f t="shared" si="2"/>
        <v>2805720.4599999995</v>
      </c>
    </row>
    <row r="141" spans="1:9" x14ac:dyDescent="0.25">
      <c r="A141" s="23" t="s">
        <v>62</v>
      </c>
      <c r="B141" s="23"/>
      <c r="C141" s="25">
        <v>42412</v>
      </c>
      <c r="D141" s="23" t="s">
        <v>63</v>
      </c>
      <c r="E141" s="23" t="s">
        <v>208</v>
      </c>
      <c r="F141" s="23"/>
      <c r="G141" s="24">
        <v>1158.52</v>
      </c>
      <c r="H141" s="24">
        <v>0</v>
      </c>
      <c r="I141" s="24">
        <f t="shared" si="2"/>
        <v>2806878.9799999995</v>
      </c>
    </row>
    <row r="142" spans="1:9" x14ac:dyDescent="0.25">
      <c r="A142" s="23" t="s">
        <v>62</v>
      </c>
      <c r="B142" s="23"/>
      <c r="C142" s="25">
        <v>42412</v>
      </c>
      <c r="D142" s="23" t="s">
        <v>63</v>
      </c>
      <c r="E142" s="23" t="s">
        <v>209</v>
      </c>
      <c r="F142" s="23"/>
      <c r="G142" s="24">
        <v>367.95</v>
      </c>
      <c r="H142" s="24">
        <v>0</v>
      </c>
      <c r="I142" s="24">
        <f t="shared" si="2"/>
        <v>2807246.9299999997</v>
      </c>
    </row>
    <row r="143" spans="1:9" x14ac:dyDescent="0.25">
      <c r="A143" s="23" t="s">
        <v>62</v>
      </c>
      <c r="B143" s="23"/>
      <c r="C143" s="25">
        <v>42414</v>
      </c>
      <c r="D143" s="23" t="s">
        <v>63</v>
      </c>
      <c r="E143" s="23" t="s">
        <v>210</v>
      </c>
      <c r="F143" s="23"/>
      <c r="G143" s="24">
        <v>12457.65</v>
      </c>
      <c r="H143" s="24">
        <v>0</v>
      </c>
      <c r="I143" s="24">
        <f t="shared" si="2"/>
        <v>2819704.5799999996</v>
      </c>
    </row>
    <row r="144" spans="1:9" x14ac:dyDescent="0.25">
      <c r="A144" s="23" t="s">
        <v>62</v>
      </c>
      <c r="B144" s="23"/>
      <c r="C144" s="25">
        <v>42415</v>
      </c>
      <c r="D144" s="23" t="s">
        <v>63</v>
      </c>
      <c r="E144" s="23" t="s">
        <v>211</v>
      </c>
      <c r="F144" s="23"/>
      <c r="G144" s="24">
        <v>10811</v>
      </c>
      <c r="H144" s="24">
        <v>0</v>
      </c>
      <c r="I144" s="24">
        <f t="shared" si="2"/>
        <v>2830515.5799999996</v>
      </c>
    </row>
    <row r="145" spans="1:9" x14ac:dyDescent="0.25">
      <c r="A145" s="23" t="s">
        <v>62</v>
      </c>
      <c r="B145" s="23"/>
      <c r="C145" s="25">
        <v>42415</v>
      </c>
      <c r="D145" s="23" t="s">
        <v>63</v>
      </c>
      <c r="E145" s="23" t="s">
        <v>212</v>
      </c>
      <c r="F145" s="23"/>
      <c r="G145" s="24">
        <v>12712</v>
      </c>
      <c r="H145" s="24">
        <v>0</v>
      </c>
      <c r="I145" s="24">
        <f t="shared" si="2"/>
        <v>2843227.5799999996</v>
      </c>
    </row>
    <row r="146" spans="1:9" x14ac:dyDescent="0.25">
      <c r="A146" s="23" t="s">
        <v>62</v>
      </c>
      <c r="B146" s="23"/>
      <c r="C146" s="25">
        <v>42415</v>
      </c>
      <c r="D146" s="23" t="s">
        <v>63</v>
      </c>
      <c r="E146" s="23" t="s">
        <v>213</v>
      </c>
      <c r="F146" s="23"/>
      <c r="G146" s="24">
        <v>253.5</v>
      </c>
      <c r="H146" s="24">
        <v>0</v>
      </c>
      <c r="I146" s="24">
        <f t="shared" si="2"/>
        <v>2843481.0799999996</v>
      </c>
    </row>
    <row r="147" spans="1:9" x14ac:dyDescent="0.25">
      <c r="A147" s="23" t="s">
        <v>62</v>
      </c>
      <c r="B147" s="23"/>
      <c r="C147" s="25">
        <v>42415</v>
      </c>
      <c r="D147" s="23" t="s">
        <v>63</v>
      </c>
      <c r="E147" s="23" t="s">
        <v>214</v>
      </c>
      <c r="F147" s="23"/>
      <c r="G147" s="24">
        <v>754.3</v>
      </c>
      <c r="H147" s="24">
        <v>0</v>
      </c>
      <c r="I147" s="24">
        <f t="shared" si="2"/>
        <v>2844235.3799999994</v>
      </c>
    </row>
    <row r="148" spans="1:9" x14ac:dyDescent="0.25">
      <c r="A148" s="23" t="s">
        <v>62</v>
      </c>
      <c r="B148" s="23"/>
      <c r="C148" s="25">
        <v>42415</v>
      </c>
      <c r="D148" s="23" t="s">
        <v>63</v>
      </c>
      <c r="E148" s="23" t="s">
        <v>215</v>
      </c>
      <c r="F148" s="23"/>
      <c r="G148" s="24">
        <v>1657</v>
      </c>
      <c r="H148" s="24">
        <v>0</v>
      </c>
      <c r="I148" s="24">
        <f t="shared" si="2"/>
        <v>2845892.3799999994</v>
      </c>
    </row>
    <row r="149" spans="1:9" x14ac:dyDescent="0.25">
      <c r="A149" s="23" t="s">
        <v>62</v>
      </c>
      <c r="B149" s="23"/>
      <c r="C149" s="25">
        <v>42415</v>
      </c>
      <c r="D149" s="23" t="s">
        <v>63</v>
      </c>
      <c r="E149" s="23" t="s">
        <v>216</v>
      </c>
      <c r="F149" s="23"/>
      <c r="G149" s="24">
        <v>3288.9</v>
      </c>
      <c r="H149" s="24">
        <v>0</v>
      </c>
      <c r="I149" s="24">
        <f t="shared" si="2"/>
        <v>2849181.2799999993</v>
      </c>
    </row>
    <row r="150" spans="1:9" x14ac:dyDescent="0.25">
      <c r="A150" s="23" t="s">
        <v>62</v>
      </c>
      <c r="B150" s="23"/>
      <c r="C150" s="25">
        <v>42416</v>
      </c>
      <c r="D150" s="23" t="s">
        <v>63</v>
      </c>
      <c r="E150" s="23" t="s">
        <v>217</v>
      </c>
      <c r="F150" s="23"/>
      <c r="G150" s="24">
        <v>2883.55</v>
      </c>
      <c r="H150" s="24">
        <v>0</v>
      </c>
      <c r="I150" s="24">
        <f t="shared" si="2"/>
        <v>2852064.8299999991</v>
      </c>
    </row>
    <row r="151" spans="1:9" x14ac:dyDescent="0.25">
      <c r="A151" s="23" t="s">
        <v>62</v>
      </c>
      <c r="B151" s="23"/>
      <c r="C151" s="25">
        <v>42416</v>
      </c>
      <c r="D151" s="23" t="s">
        <v>63</v>
      </c>
      <c r="E151" s="23" t="s">
        <v>218</v>
      </c>
      <c r="F151" s="23"/>
      <c r="G151" s="24">
        <v>5730.5</v>
      </c>
      <c r="H151" s="24">
        <v>0</v>
      </c>
      <c r="I151" s="24">
        <f t="shared" ref="I151:I214" si="3">I150+G151-H151</f>
        <v>2857795.3299999991</v>
      </c>
    </row>
    <row r="152" spans="1:9" x14ac:dyDescent="0.25">
      <c r="A152" s="23" t="s">
        <v>62</v>
      </c>
      <c r="B152" s="23"/>
      <c r="C152" s="25">
        <v>42416</v>
      </c>
      <c r="D152" s="23" t="s">
        <v>63</v>
      </c>
      <c r="E152" s="23" t="s">
        <v>219</v>
      </c>
      <c r="F152" s="23"/>
      <c r="G152" s="24">
        <v>4050</v>
      </c>
      <c r="H152" s="24">
        <v>0</v>
      </c>
      <c r="I152" s="24">
        <f t="shared" si="3"/>
        <v>2861845.3299999991</v>
      </c>
    </row>
    <row r="153" spans="1:9" x14ac:dyDescent="0.25">
      <c r="A153" s="23" t="s">
        <v>62</v>
      </c>
      <c r="B153" s="23"/>
      <c r="C153" s="25">
        <v>42416</v>
      </c>
      <c r="D153" s="23" t="s">
        <v>63</v>
      </c>
      <c r="E153" s="23" t="s">
        <v>220</v>
      </c>
      <c r="F153" s="23"/>
      <c r="G153" s="24">
        <v>860.31</v>
      </c>
      <c r="H153" s="24">
        <v>0</v>
      </c>
      <c r="I153" s="24">
        <f t="shared" si="3"/>
        <v>2862705.6399999992</v>
      </c>
    </row>
    <row r="154" spans="1:9" x14ac:dyDescent="0.25">
      <c r="A154" s="23" t="s">
        <v>62</v>
      </c>
      <c r="B154" s="23"/>
      <c r="C154" s="25">
        <v>42417</v>
      </c>
      <c r="D154" s="23" t="s">
        <v>63</v>
      </c>
      <c r="E154" s="23" t="s">
        <v>221</v>
      </c>
      <c r="F154" s="23"/>
      <c r="G154" s="24">
        <v>973.8</v>
      </c>
      <c r="H154" s="24">
        <v>0</v>
      </c>
      <c r="I154" s="24">
        <f t="shared" si="3"/>
        <v>2863679.439999999</v>
      </c>
    </row>
    <row r="155" spans="1:9" x14ac:dyDescent="0.25">
      <c r="A155" s="23" t="s">
        <v>62</v>
      </c>
      <c r="B155" s="23"/>
      <c r="C155" s="25">
        <v>42417</v>
      </c>
      <c r="D155" s="23" t="s">
        <v>63</v>
      </c>
      <c r="E155" s="23" t="s">
        <v>222</v>
      </c>
      <c r="F155" s="23"/>
      <c r="G155" s="24">
        <v>10738</v>
      </c>
      <c r="H155" s="24">
        <v>0</v>
      </c>
      <c r="I155" s="24">
        <f t="shared" si="3"/>
        <v>2874417.439999999</v>
      </c>
    </row>
    <row r="156" spans="1:9" x14ac:dyDescent="0.25">
      <c r="A156" s="23" t="s">
        <v>62</v>
      </c>
      <c r="B156" s="23"/>
      <c r="C156" s="25">
        <v>42417</v>
      </c>
      <c r="D156" s="23" t="s">
        <v>63</v>
      </c>
      <c r="E156" s="23" t="s">
        <v>223</v>
      </c>
      <c r="F156" s="23"/>
      <c r="G156" s="24">
        <v>1008.3</v>
      </c>
      <c r="H156" s="24">
        <v>0</v>
      </c>
      <c r="I156" s="24">
        <f t="shared" si="3"/>
        <v>2875425.7399999988</v>
      </c>
    </row>
    <row r="157" spans="1:9" x14ac:dyDescent="0.25">
      <c r="A157" s="23" t="s">
        <v>62</v>
      </c>
      <c r="B157" s="23"/>
      <c r="C157" s="25">
        <v>42418</v>
      </c>
      <c r="D157" s="23" t="s">
        <v>63</v>
      </c>
      <c r="E157" s="23" t="s">
        <v>224</v>
      </c>
      <c r="F157" s="23"/>
      <c r="G157" s="24">
        <v>2206.91</v>
      </c>
      <c r="H157" s="24">
        <v>0</v>
      </c>
      <c r="I157" s="24">
        <f t="shared" si="3"/>
        <v>2877632.649999999</v>
      </c>
    </row>
    <row r="158" spans="1:9" x14ac:dyDescent="0.25">
      <c r="A158" s="23" t="s">
        <v>62</v>
      </c>
      <c r="B158" s="23"/>
      <c r="C158" s="25">
        <v>42418</v>
      </c>
      <c r="D158" s="23" t="s">
        <v>63</v>
      </c>
      <c r="E158" s="23" t="s">
        <v>225</v>
      </c>
      <c r="F158" s="23"/>
      <c r="G158" s="24">
        <v>223.81</v>
      </c>
      <c r="H158" s="24">
        <v>0</v>
      </c>
      <c r="I158" s="24">
        <f t="shared" si="3"/>
        <v>2877856.459999999</v>
      </c>
    </row>
    <row r="159" spans="1:9" x14ac:dyDescent="0.25">
      <c r="A159" s="23" t="s">
        <v>62</v>
      </c>
      <c r="B159" s="23"/>
      <c r="C159" s="25">
        <v>42420</v>
      </c>
      <c r="D159" s="23" t="s">
        <v>63</v>
      </c>
      <c r="E159" s="23" t="s">
        <v>226</v>
      </c>
      <c r="F159" s="23"/>
      <c r="G159" s="24">
        <v>307.05</v>
      </c>
      <c r="H159" s="24">
        <v>0</v>
      </c>
      <c r="I159" s="24">
        <f t="shared" si="3"/>
        <v>2878163.5099999988</v>
      </c>
    </row>
    <row r="160" spans="1:9" x14ac:dyDescent="0.25">
      <c r="A160" s="23" t="s">
        <v>62</v>
      </c>
      <c r="B160" s="23"/>
      <c r="C160" s="25">
        <v>42420</v>
      </c>
      <c r="D160" s="23" t="s">
        <v>63</v>
      </c>
      <c r="E160" s="23" t="s">
        <v>227</v>
      </c>
      <c r="F160" s="23"/>
      <c r="G160" s="24">
        <v>676.6</v>
      </c>
      <c r="H160" s="24">
        <v>0</v>
      </c>
      <c r="I160" s="24">
        <f t="shared" si="3"/>
        <v>2878840.1099999989</v>
      </c>
    </row>
    <row r="161" spans="1:9" x14ac:dyDescent="0.25">
      <c r="A161" s="23" t="s">
        <v>62</v>
      </c>
      <c r="B161" s="23"/>
      <c r="C161" s="25">
        <v>42422</v>
      </c>
      <c r="D161" s="23" t="s">
        <v>63</v>
      </c>
      <c r="E161" s="23" t="s">
        <v>228</v>
      </c>
      <c r="F161" s="23"/>
      <c r="G161" s="24">
        <v>197.76</v>
      </c>
      <c r="H161" s="24">
        <v>0</v>
      </c>
      <c r="I161" s="24">
        <f t="shared" si="3"/>
        <v>2879037.8699999987</v>
      </c>
    </row>
    <row r="162" spans="1:9" x14ac:dyDescent="0.25">
      <c r="A162" s="23" t="s">
        <v>62</v>
      </c>
      <c r="B162" s="23"/>
      <c r="C162" s="25">
        <v>42422</v>
      </c>
      <c r="D162" s="23" t="s">
        <v>63</v>
      </c>
      <c r="E162" s="23" t="s">
        <v>229</v>
      </c>
      <c r="F162" s="23"/>
      <c r="G162" s="24">
        <v>6886.59</v>
      </c>
      <c r="H162" s="24">
        <v>0</v>
      </c>
      <c r="I162" s="24">
        <f t="shared" si="3"/>
        <v>2885924.4599999986</v>
      </c>
    </row>
    <row r="163" spans="1:9" x14ac:dyDescent="0.25">
      <c r="A163" s="23" t="s">
        <v>62</v>
      </c>
      <c r="B163" s="23"/>
      <c r="C163" s="25">
        <v>42422</v>
      </c>
      <c r="D163" s="23" t="s">
        <v>63</v>
      </c>
      <c r="E163" s="23" t="s">
        <v>230</v>
      </c>
      <c r="F163" s="23"/>
      <c r="G163" s="24">
        <v>12455.08</v>
      </c>
      <c r="H163" s="24">
        <v>0</v>
      </c>
      <c r="I163" s="24">
        <f t="shared" si="3"/>
        <v>2898379.5399999986</v>
      </c>
    </row>
    <row r="164" spans="1:9" x14ac:dyDescent="0.25">
      <c r="A164" s="23" t="s">
        <v>62</v>
      </c>
      <c r="B164" s="23"/>
      <c r="C164" s="25">
        <v>42422</v>
      </c>
      <c r="D164" s="23" t="s">
        <v>63</v>
      </c>
      <c r="E164" s="23" t="s">
        <v>231</v>
      </c>
      <c r="F164" s="23"/>
      <c r="G164" s="24">
        <v>109.87</v>
      </c>
      <c r="H164" s="24">
        <v>0</v>
      </c>
      <c r="I164" s="24">
        <f t="shared" si="3"/>
        <v>2898489.4099999988</v>
      </c>
    </row>
    <row r="165" spans="1:9" x14ac:dyDescent="0.25">
      <c r="A165" s="23" t="s">
        <v>62</v>
      </c>
      <c r="B165" s="23"/>
      <c r="C165" s="25">
        <v>42423</v>
      </c>
      <c r="D165" s="23" t="s">
        <v>63</v>
      </c>
      <c r="E165" s="23" t="s">
        <v>232</v>
      </c>
      <c r="F165" s="23"/>
      <c r="G165" s="24">
        <v>318.82</v>
      </c>
      <c r="H165" s="24">
        <v>0</v>
      </c>
      <c r="I165" s="24">
        <f t="shared" si="3"/>
        <v>2898808.2299999986</v>
      </c>
    </row>
    <row r="166" spans="1:9" x14ac:dyDescent="0.25">
      <c r="A166" s="23" t="s">
        <v>62</v>
      </c>
      <c r="B166" s="23"/>
      <c r="C166" s="25">
        <v>42423</v>
      </c>
      <c r="D166" s="23" t="s">
        <v>63</v>
      </c>
      <c r="E166" s="23" t="s">
        <v>233</v>
      </c>
      <c r="F166" s="23"/>
      <c r="G166" s="24">
        <v>572.80999999999995</v>
      </c>
      <c r="H166" s="24">
        <v>0</v>
      </c>
      <c r="I166" s="24">
        <f t="shared" si="3"/>
        <v>2899381.0399999986</v>
      </c>
    </row>
    <row r="167" spans="1:9" x14ac:dyDescent="0.25">
      <c r="A167" s="23" t="s">
        <v>62</v>
      </c>
      <c r="B167" s="23"/>
      <c r="C167" s="25">
        <v>42424</v>
      </c>
      <c r="D167" s="23" t="s">
        <v>63</v>
      </c>
      <c r="E167" s="23" t="s">
        <v>234</v>
      </c>
      <c r="F167" s="23"/>
      <c r="G167" s="24">
        <v>6742.2</v>
      </c>
      <c r="H167" s="24">
        <v>0</v>
      </c>
      <c r="I167" s="24">
        <f t="shared" si="3"/>
        <v>2906123.2399999988</v>
      </c>
    </row>
    <row r="168" spans="1:9" x14ac:dyDescent="0.25">
      <c r="A168" s="23" t="s">
        <v>62</v>
      </c>
      <c r="B168" s="23"/>
      <c r="C168" s="25">
        <v>42427</v>
      </c>
      <c r="D168" s="23" t="s">
        <v>63</v>
      </c>
      <c r="E168" s="23" t="s">
        <v>235</v>
      </c>
      <c r="F168" s="23"/>
      <c r="G168" s="24">
        <v>9744.85</v>
      </c>
      <c r="H168" s="24">
        <v>0</v>
      </c>
      <c r="I168" s="24">
        <f t="shared" si="3"/>
        <v>2915868.0899999989</v>
      </c>
    </row>
    <row r="169" spans="1:9" x14ac:dyDescent="0.25">
      <c r="A169" s="23" t="s">
        <v>62</v>
      </c>
      <c r="B169" s="23"/>
      <c r="C169" s="25">
        <v>42427</v>
      </c>
      <c r="D169" s="23" t="s">
        <v>63</v>
      </c>
      <c r="E169" s="23" t="s">
        <v>236</v>
      </c>
      <c r="F169" s="23"/>
      <c r="G169" s="24">
        <v>102.72</v>
      </c>
      <c r="H169" s="24">
        <v>0</v>
      </c>
      <c r="I169" s="24">
        <f t="shared" si="3"/>
        <v>2915970.8099999991</v>
      </c>
    </row>
    <row r="170" spans="1:9" x14ac:dyDescent="0.25">
      <c r="A170" s="23" t="s">
        <v>62</v>
      </c>
      <c r="B170" s="23"/>
      <c r="C170" s="25">
        <v>42428</v>
      </c>
      <c r="D170" s="23" t="s">
        <v>63</v>
      </c>
      <c r="E170" s="23" t="s">
        <v>237</v>
      </c>
      <c r="F170" s="23"/>
      <c r="G170" s="24">
        <v>2745.76</v>
      </c>
      <c r="H170" s="24">
        <v>0</v>
      </c>
      <c r="I170" s="24">
        <f t="shared" si="3"/>
        <v>2918716.5699999989</v>
      </c>
    </row>
    <row r="171" spans="1:9" x14ac:dyDescent="0.25">
      <c r="A171" s="23" t="s">
        <v>62</v>
      </c>
      <c r="B171" s="23"/>
      <c r="C171" s="25">
        <v>42429</v>
      </c>
      <c r="D171" s="23" t="s">
        <v>63</v>
      </c>
      <c r="E171" s="23" t="s">
        <v>238</v>
      </c>
      <c r="F171" s="23"/>
      <c r="G171" s="24">
        <v>20430.509999999998</v>
      </c>
      <c r="H171" s="24">
        <v>0</v>
      </c>
      <c r="I171" s="24">
        <f t="shared" si="3"/>
        <v>2939147.0799999987</v>
      </c>
    </row>
    <row r="172" spans="1:9" x14ac:dyDescent="0.25">
      <c r="A172" s="23" t="s">
        <v>62</v>
      </c>
      <c r="B172" s="23"/>
      <c r="C172" s="25">
        <v>42429</v>
      </c>
      <c r="D172" s="23" t="s">
        <v>63</v>
      </c>
      <c r="E172" s="23" t="s">
        <v>239</v>
      </c>
      <c r="F172" s="23"/>
      <c r="G172" s="24">
        <v>105.04</v>
      </c>
      <c r="H172" s="24">
        <v>0</v>
      </c>
      <c r="I172" s="24">
        <f t="shared" si="3"/>
        <v>2939252.1199999987</v>
      </c>
    </row>
    <row r="173" spans="1:9" x14ac:dyDescent="0.25">
      <c r="A173" s="23" t="s">
        <v>62</v>
      </c>
      <c r="B173" s="23"/>
      <c r="C173" s="25">
        <v>42429</v>
      </c>
      <c r="D173" s="23" t="s">
        <v>63</v>
      </c>
      <c r="E173" s="23" t="s">
        <v>240</v>
      </c>
      <c r="F173" s="23"/>
      <c r="G173" s="24">
        <v>4445</v>
      </c>
      <c r="H173" s="24">
        <v>0</v>
      </c>
      <c r="I173" s="24">
        <f t="shared" si="3"/>
        <v>2943697.1199999987</v>
      </c>
    </row>
    <row r="174" spans="1:9" x14ac:dyDescent="0.25">
      <c r="A174" s="23" t="s">
        <v>62</v>
      </c>
      <c r="B174" s="23"/>
      <c r="C174" s="25">
        <v>42429</v>
      </c>
      <c r="D174" s="23" t="s">
        <v>63</v>
      </c>
      <c r="E174" s="23" t="s">
        <v>241</v>
      </c>
      <c r="F174" s="23"/>
      <c r="G174" s="24">
        <v>36298.480000000003</v>
      </c>
      <c r="H174" s="24">
        <v>0</v>
      </c>
      <c r="I174" s="24">
        <f t="shared" si="3"/>
        <v>2979995.5999999987</v>
      </c>
    </row>
    <row r="175" spans="1:9" x14ac:dyDescent="0.25">
      <c r="A175" s="23" t="s">
        <v>62</v>
      </c>
      <c r="B175" s="23"/>
      <c r="C175" s="25">
        <v>42429</v>
      </c>
      <c r="D175" s="23" t="s">
        <v>63</v>
      </c>
      <c r="E175" s="23" t="s">
        <v>241</v>
      </c>
      <c r="F175" s="23"/>
      <c r="G175" s="24">
        <v>8375.77</v>
      </c>
      <c r="H175" s="24">
        <v>0</v>
      </c>
      <c r="I175" s="24">
        <f t="shared" si="3"/>
        <v>2988371.3699999987</v>
      </c>
    </row>
    <row r="176" spans="1:9" x14ac:dyDescent="0.25">
      <c r="A176" s="23" t="s">
        <v>62</v>
      </c>
      <c r="B176" s="23"/>
      <c r="C176" s="25">
        <v>42429</v>
      </c>
      <c r="D176" s="23" t="s">
        <v>63</v>
      </c>
      <c r="E176" s="23" t="s">
        <v>241</v>
      </c>
      <c r="F176" s="23"/>
      <c r="G176" s="24">
        <v>709.3</v>
      </c>
      <c r="H176" s="24">
        <v>0</v>
      </c>
      <c r="I176" s="24">
        <f t="shared" si="3"/>
        <v>2989080.6699999985</v>
      </c>
    </row>
    <row r="177" spans="1:9" x14ac:dyDescent="0.25">
      <c r="A177" s="23" t="s">
        <v>62</v>
      </c>
      <c r="B177" s="23"/>
      <c r="C177" s="25">
        <v>42429</v>
      </c>
      <c r="D177" s="23" t="s">
        <v>63</v>
      </c>
      <c r="E177" s="23" t="s">
        <v>241</v>
      </c>
      <c r="F177" s="23"/>
      <c r="G177" s="24">
        <v>187.82</v>
      </c>
      <c r="H177" s="24">
        <v>0</v>
      </c>
      <c r="I177" s="24">
        <f t="shared" si="3"/>
        <v>2989268.4899999984</v>
      </c>
    </row>
    <row r="178" spans="1:9" x14ac:dyDescent="0.25">
      <c r="A178" s="23" t="s">
        <v>62</v>
      </c>
      <c r="B178" s="23"/>
      <c r="C178" s="25">
        <v>42430</v>
      </c>
      <c r="D178" s="23" t="s">
        <v>63</v>
      </c>
      <c r="E178" s="23" t="s">
        <v>242</v>
      </c>
      <c r="F178" s="23"/>
      <c r="G178" s="24">
        <v>15423.73</v>
      </c>
      <c r="H178" s="24">
        <v>0</v>
      </c>
      <c r="I178" s="24">
        <f t="shared" si="3"/>
        <v>3004692.2199999983</v>
      </c>
    </row>
    <row r="179" spans="1:9" x14ac:dyDescent="0.25">
      <c r="A179" s="23" t="s">
        <v>62</v>
      </c>
      <c r="B179" s="23"/>
      <c r="C179" s="25">
        <v>42430</v>
      </c>
      <c r="D179" s="23" t="s">
        <v>63</v>
      </c>
      <c r="E179" s="23" t="s">
        <v>243</v>
      </c>
      <c r="F179" s="23"/>
      <c r="G179" s="24">
        <v>260</v>
      </c>
      <c r="H179" s="24">
        <v>0</v>
      </c>
      <c r="I179" s="24">
        <f t="shared" si="3"/>
        <v>3004952.2199999983</v>
      </c>
    </row>
    <row r="180" spans="1:9" x14ac:dyDescent="0.25">
      <c r="A180" s="23" t="s">
        <v>62</v>
      </c>
      <c r="B180" s="23"/>
      <c r="C180" s="25">
        <v>42430</v>
      </c>
      <c r="D180" s="23" t="s">
        <v>63</v>
      </c>
      <c r="E180" s="23" t="s">
        <v>244</v>
      </c>
      <c r="F180" s="23"/>
      <c r="G180" s="24">
        <v>100559.34</v>
      </c>
      <c r="H180" s="24">
        <v>0</v>
      </c>
      <c r="I180" s="24">
        <f t="shared" si="3"/>
        <v>3105511.5599999982</v>
      </c>
    </row>
    <row r="181" spans="1:9" x14ac:dyDescent="0.25">
      <c r="A181" s="23" t="s">
        <v>62</v>
      </c>
      <c r="B181" s="23"/>
      <c r="C181" s="25">
        <v>42430</v>
      </c>
      <c r="D181" s="23" t="s">
        <v>63</v>
      </c>
      <c r="E181" s="23" t="s">
        <v>712</v>
      </c>
      <c r="F181" s="23"/>
      <c r="G181" s="24">
        <v>45680.21</v>
      </c>
      <c r="H181" s="24">
        <v>0</v>
      </c>
      <c r="I181" s="24">
        <f t="shared" si="3"/>
        <v>3151191.7699999982</v>
      </c>
    </row>
    <row r="182" spans="1:9" x14ac:dyDescent="0.25">
      <c r="A182" s="23" t="s">
        <v>62</v>
      </c>
      <c r="B182" s="23"/>
      <c r="C182" s="25">
        <v>42431</v>
      </c>
      <c r="D182" s="23" t="s">
        <v>63</v>
      </c>
      <c r="E182" s="23" t="s">
        <v>246</v>
      </c>
      <c r="F182" s="23"/>
      <c r="G182" s="24">
        <v>5132</v>
      </c>
      <c r="H182" s="24">
        <v>0</v>
      </c>
      <c r="I182" s="24">
        <f t="shared" si="3"/>
        <v>3156323.7699999982</v>
      </c>
    </row>
    <row r="183" spans="1:9" x14ac:dyDescent="0.25">
      <c r="A183" s="23" t="s">
        <v>62</v>
      </c>
      <c r="B183" s="23"/>
      <c r="C183" s="25">
        <v>42431</v>
      </c>
      <c r="D183" s="23" t="s">
        <v>63</v>
      </c>
      <c r="E183" s="23" t="s">
        <v>247</v>
      </c>
      <c r="F183" s="23"/>
      <c r="G183" s="24">
        <v>1334.8</v>
      </c>
      <c r="H183" s="24">
        <v>0</v>
      </c>
      <c r="I183" s="24">
        <f t="shared" si="3"/>
        <v>3157658.569999998</v>
      </c>
    </row>
    <row r="184" spans="1:9" x14ac:dyDescent="0.25">
      <c r="A184" s="23" t="s">
        <v>62</v>
      </c>
      <c r="B184" s="23"/>
      <c r="C184" s="25">
        <v>42432</v>
      </c>
      <c r="D184" s="23" t="s">
        <v>63</v>
      </c>
      <c r="E184" s="23" t="s">
        <v>248</v>
      </c>
      <c r="F184" s="23"/>
      <c r="G184" s="24">
        <v>229.12</v>
      </c>
      <c r="H184" s="24">
        <v>0</v>
      </c>
      <c r="I184" s="24">
        <f t="shared" si="3"/>
        <v>3157887.6899999981</v>
      </c>
    </row>
    <row r="185" spans="1:9" x14ac:dyDescent="0.25">
      <c r="A185" s="23" t="s">
        <v>62</v>
      </c>
      <c r="B185" s="23"/>
      <c r="C185" s="25">
        <v>42433</v>
      </c>
      <c r="D185" s="23" t="s">
        <v>63</v>
      </c>
      <c r="E185" s="23" t="s">
        <v>249</v>
      </c>
      <c r="F185" s="23"/>
      <c r="G185" s="24">
        <v>20523.55</v>
      </c>
      <c r="H185" s="24">
        <v>0</v>
      </c>
      <c r="I185" s="24">
        <f t="shared" si="3"/>
        <v>3178411.2399999979</v>
      </c>
    </row>
    <row r="186" spans="1:9" x14ac:dyDescent="0.25">
      <c r="A186" s="23" t="s">
        <v>62</v>
      </c>
      <c r="B186" s="23"/>
      <c r="C186" s="25">
        <v>42433</v>
      </c>
      <c r="D186" s="23" t="s">
        <v>63</v>
      </c>
      <c r="E186" s="23" t="s">
        <v>250</v>
      </c>
      <c r="F186" s="23"/>
      <c r="G186" s="24">
        <v>563.55999999999995</v>
      </c>
      <c r="H186" s="24">
        <v>0</v>
      </c>
      <c r="I186" s="24">
        <f t="shared" si="3"/>
        <v>3178974.799999998</v>
      </c>
    </row>
    <row r="187" spans="1:9" x14ac:dyDescent="0.25">
      <c r="A187" s="23" t="s">
        <v>62</v>
      </c>
      <c r="B187" s="23"/>
      <c r="C187" s="25">
        <v>42433</v>
      </c>
      <c r="D187" s="23" t="s">
        <v>63</v>
      </c>
      <c r="E187" s="23" t="s">
        <v>251</v>
      </c>
      <c r="F187" s="23"/>
      <c r="G187" s="24">
        <v>145.35</v>
      </c>
      <c r="H187" s="24">
        <v>0</v>
      </c>
      <c r="I187" s="24">
        <f t="shared" si="3"/>
        <v>3179120.149999998</v>
      </c>
    </row>
    <row r="188" spans="1:9" x14ac:dyDescent="0.25">
      <c r="A188" s="23" t="s">
        <v>62</v>
      </c>
      <c r="B188" s="23"/>
      <c r="C188" s="25">
        <v>42433</v>
      </c>
      <c r="D188" s="23" t="s">
        <v>63</v>
      </c>
      <c r="E188" s="23" t="s">
        <v>252</v>
      </c>
      <c r="F188" s="23"/>
      <c r="G188" s="24">
        <v>675</v>
      </c>
      <c r="H188" s="24">
        <v>0</v>
      </c>
      <c r="I188" s="24">
        <f t="shared" si="3"/>
        <v>3179795.149999998</v>
      </c>
    </row>
    <row r="189" spans="1:9" x14ac:dyDescent="0.25">
      <c r="A189" s="23" t="s">
        <v>62</v>
      </c>
      <c r="B189" s="23"/>
      <c r="C189" s="25">
        <v>42433</v>
      </c>
      <c r="D189" s="23" t="s">
        <v>63</v>
      </c>
      <c r="E189" s="23" t="s">
        <v>253</v>
      </c>
      <c r="F189" s="23"/>
      <c r="G189" s="24">
        <v>1000</v>
      </c>
      <c r="H189" s="24">
        <v>0</v>
      </c>
      <c r="I189" s="24">
        <f t="shared" si="3"/>
        <v>3180795.149999998</v>
      </c>
    </row>
    <row r="190" spans="1:9" x14ac:dyDescent="0.25">
      <c r="A190" s="23" t="s">
        <v>62</v>
      </c>
      <c r="B190" s="23"/>
      <c r="C190" s="25">
        <v>42434</v>
      </c>
      <c r="D190" s="23" t="s">
        <v>63</v>
      </c>
      <c r="E190" s="23" t="s">
        <v>254</v>
      </c>
      <c r="F190" s="23"/>
      <c r="G190" s="24">
        <v>6780</v>
      </c>
      <c r="H190" s="24">
        <v>0</v>
      </c>
      <c r="I190" s="24">
        <f t="shared" si="3"/>
        <v>3187575.149999998</v>
      </c>
    </row>
    <row r="191" spans="1:9" x14ac:dyDescent="0.25">
      <c r="A191" s="23" t="s">
        <v>62</v>
      </c>
      <c r="B191" s="23"/>
      <c r="C191" s="25">
        <v>42436</v>
      </c>
      <c r="D191" s="23" t="s">
        <v>63</v>
      </c>
      <c r="E191" s="23" t="s">
        <v>255</v>
      </c>
      <c r="F191" s="23"/>
      <c r="G191" s="24">
        <v>10350</v>
      </c>
      <c r="H191" s="24">
        <v>0</v>
      </c>
      <c r="I191" s="24">
        <f t="shared" si="3"/>
        <v>3197925.149999998</v>
      </c>
    </row>
    <row r="192" spans="1:9" x14ac:dyDescent="0.25">
      <c r="A192" s="23" t="s">
        <v>62</v>
      </c>
      <c r="B192" s="23"/>
      <c r="C192" s="25">
        <v>42436</v>
      </c>
      <c r="D192" s="23" t="s">
        <v>63</v>
      </c>
      <c r="E192" s="23" t="s">
        <v>256</v>
      </c>
      <c r="F192" s="23"/>
      <c r="G192" s="24">
        <v>9745.76</v>
      </c>
      <c r="H192" s="24">
        <v>0</v>
      </c>
      <c r="I192" s="24">
        <f t="shared" si="3"/>
        <v>3207670.9099999978</v>
      </c>
    </row>
    <row r="193" spans="1:9" x14ac:dyDescent="0.25">
      <c r="A193" s="23" t="s">
        <v>62</v>
      </c>
      <c r="B193" s="23"/>
      <c r="C193" s="25">
        <v>42436</v>
      </c>
      <c r="D193" s="23" t="s">
        <v>63</v>
      </c>
      <c r="E193" s="23" t="s">
        <v>257</v>
      </c>
      <c r="F193" s="23"/>
      <c r="G193" s="24">
        <v>30285.439999999999</v>
      </c>
      <c r="H193" s="24">
        <v>0</v>
      </c>
      <c r="I193" s="24">
        <f t="shared" si="3"/>
        <v>3237956.3499999978</v>
      </c>
    </row>
    <row r="194" spans="1:9" x14ac:dyDescent="0.25">
      <c r="A194" s="23" t="s">
        <v>62</v>
      </c>
      <c r="B194" s="23"/>
      <c r="C194" s="25">
        <v>42436</v>
      </c>
      <c r="D194" s="23" t="s">
        <v>63</v>
      </c>
      <c r="E194" s="23" t="s">
        <v>258</v>
      </c>
      <c r="F194" s="23"/>
      <c r="G194" s="24">
        <v>774.87</v>
      </c>
      <c r="H194" s="24">
        <v>0</v>
      </c>
      <c r="I194" s="24">
        <f t="shared" si="3"/>
        <v>3238731.2199999979</v>
      </c>
    </row>
    <row r="195" spans="1:9" x14ac:dyDescent="0.25">
      <c r="A195" s="23" t="s">
        <v>62</v>
      </c>
      <c r="B195" s="23"/>
      <c r="C195" s="25">
        <v>42436</v>
      </c>
      <c r="D195" s="23" t="s">
        <v>63</v>
      </c>
      <c r="E195" s="23" t="s">
        <v>259</v>
      </c>
      <c r="F195" s="23"/>
      <c r="G195" s="24">
        <v>3447.1</v>
      </c>
      <c r="H195" s="24">
        <v>0</v>
      </c>
      <c r="I195" s="24">
        <f t="shared" si="3"/>
        <v>3242178.319999998</v>
      </c>
    </row>
    <row r="196" spans="1:9" x14ac:dyDescent="0.25">
      <c r="A196" s="23" t="s">
        <v>62</v>
      </c>
      <c r="B196" s="23"/>
      <c r="C196" s="25">
        <v>42436</v>
      </c>
      <c r="D196" s="23" t="s">
        <v>63</v>
      </c>
      <c r="E196" s="23" t="s">
        <v>260</v>
      </c>
      <c r="F196" s="23"/>
      <c r="G196" s="24">
        <v>2380.5500000000002</v>
      </c>
      <c r="H196" s="24">
        <v>0</v>
      </c>
      <c r="I196" s="24">
        <f t="shared" si="3"/>
        <v>3244558.8699999978</v>
      </c>
    </row>
    <row r="197" spans="1:9" x14ac:dyDescent="0.25">
      <c r="A197" s="23" t="s">
        <v>62</v>
      </c>
      <c r="B197" s="23"/>
      <c r="C197" s="25">
        <v>42436</v>
      </c>
      <c r="D197" s="23" t="s">
        <v>63</v>
      </c>
      <c r="E197" s="23" t="s">
        <v>261</v>
      </c>
      <c r="F197" s="23"/>
      <c r="G197" s="24">
        <v>1187</v>
      </c>
      <c r="H197" s="24">
        <v>0</v>
      </c>
      <c r="I197" s="24">
        <f t="shared" si="3"/>
        <v>3245745.8699999978</v>
      </c>
    </row>
    <row r="198" spans="1:9" x14ac:dyDescent="0.25">
      <c r="A198" s="23" t="s">
        <v>62</v>
      </c>
      <c r="B198" s="23"/>
      <c r="C198" s="25">
        <v>42437</v>
      </c>
      <c r="D198" s="23" t="s">
        <v>63</v>
      </c>
      <c r="E198" s="23" t="s">
        <v>262</v>
      </c>
      <c r="F198" s="23"/>
      <c r="G198" s="24">
        <v>901.6</v>
      </c>
      <c r="H198" s="24">
        <v>0</v>
      </c>
      <c r="I198" s="24">
        <f t="shared" si="3"/>
        <v>3246647.4699999979</v>
      </c>
    </row>
    <row r="199" spans="1:9" x14ac:dyDescent="0.25">
      <c r="A199" s="23" t="s">
        <v>62</v>
      </c>
      <c r="B199" s="23"/>
      <c r="C199" s="25">
        <v>42438</v>
      </c>
      <c r="D199" s="23" t="s">
        <v>63</v>
      </c>
      <c r="E199" s="23" t="s">
        <v>263</v>
      </c>
      <c r="F199" s="23"/>
      <c r="G199" s="24">
        <v>62544.18</v>
      </c>
      <c r="H199" s="24">
        <v>0</v>
      </c>
      <c r="I199" s="24">
        <f t="shared" si="3"/>
        <v>3309191.649999998</v>
      </c>
    </row>
    <row r="200" spans="1:9" x14ac:dyDescent="0.25">
      <c r="A200" s="23" t="s">
        <v>62</v>
      </c>
      <c r="B200" s="23"/>
      <c r="C200" s="25">
        <v>42438</v>
      </c>
      <c r="D200" s="23" t="s">
        <v>63</v>
      </c>
      <c r="E200" s="23" t="s">
        <v>264</v>
      </c>
      <c r="F200" s="23"/>
      <c r="G200" s="24">
        <v>1499.06</v>
      </c>
      <c r="H200" s="24">
        <v>0</v>
      </c>
      <c r="I200" s="24">
        <f t="shared" si="3"/>
        <v>3310690.7099999981</v>
      </c>
    </row>
    <row r="201" spans="1:9" x14ac:dyDescent="0.25">
      <c r="A201" s="23" t="s">
        <v>62</v>
      </c>
      <c r="B201" s="23"/>
      <c r="C201" s="25">
        <v>42439</v>
      </c>
      <c r="D201" s="23" t="s">
        <v>63</v>
      </c>
      <c r="E201" s="23" t="s">
        <v>265</v>
      </c>
      <c r="F201" s="23"/>
      <c r="G201" s="24">
        <v>459.32</v>
      </c>
      <c r="H201" s="24">
        <v>0</v>
      </c>
      <c r="I201" s="24">
        <f t="shared" si="3"/>
        <v>3311150.0299999979</v>
      </c>
    </row>
    <row r="202" spans="1:9" x14ac:dyDescent="0.25">
      <c r="A202" s="23" t="s">
        <v>62</v>
      </c>
      <c r="B202" s="23"/>
      <c r="C202" s="25">
        <v>42443</v>
      </c>
      <c r="D202" s="23" t="s">
        <v>63</v>
      </c>
      <c r="E202" s="23" t="s">
        <v>266</v>
      </c>
      <c r="F202" s="23"/>
      <c r="G202" s="24">
        <v>11.86</v>
      </c>
      <c r="H202" s="24">
        <v>0</v>
      </c>
      <c r="I202" s="24">
        <f t="shared" si="3"/>
        <v>3311161.8899999978</v>
      </c>
    </row>
    <row r="203" spans="1:9" x14ac:dyDescent="0.25">
      <c r="A203" s="23" t="s">
        <v>62</v>
      </c>
      <c r="B203" s="23"/>
      <c r="C203" s="25">
        <v>42443</v>
      </c>
      <c r="D203" s="23" t="s">
        <v>63</v>
      </c>
      <c r="E203" s="23" t="s">
        <v>267</v>
      </c>
      <c r="F203" s="23"/>
      <c r="G203" s="24">
        <v>28468.02</v>
      </c>
      <c r="H203" s="24">
        <v>0</v>
      </c>
      <c r="I203" s="24">
        <f t="shared" si="3"/>
        <v>3339629.9099999978</v>
      </c>
    </row>
    <row r="204" spans="1:9" x14ac:dyDescent="0.25">
      <c r="A204" s="23" t="s">
        <v>62</v>
      </c>
      <c r="B204" s="23"/>
      <c r="C204" s="25">
        <v>42443</v>
      </c>
      <c r="D204" s="23" t="s">
        <v>63</v>
      </c>
      <c r="E204" s="23" t="s">
        <v>268</v>
      </c>
      <c r="F204" s="23"/>
      <c r="G204" s="24">
        <v>16010.95</v>
      </c>
      <c r="H204" s="24">
        <v>0</v>
      </c>
      <c r="I204" s="24">
        <f t="shared" si="3"/>
        <v>3355640.859999998</v>
      </c>
    </row>
    <row r="205" spans="1:9" x14ac:dyDescent="0.25">
      <c r="A205" s="23" t="s">
        <v>62</v>
      </c>
      <c r="B205" s="23"/>
      <c r="C205" s="25">
        <v>42443</v>
      </c>
      <c r="D205" s="23" t="s">
        <v>63</v>
      </c>
      <c r="E205" s="23" t="s">
        <v>269</v>
      </c>
      <c r="F205" s="23"/>
      <c r="G205" s="24">
        <v>3500</v>
      </c>
      <c r="H205" s="24">
        <v>0</v>
      </c>
      <c r="I205" s="24">
        <f t="shared" si="3"/>
        <v>3359140.859999998</v>
      </c>
    </row>
    <row r="206" spans="1:9" x14ac:dyDescent="0.25">
      <c r="A206" s="23" t="s">
        <v>62</v>
      </c>
      <c r="B206" s="23"/>
      <c r="C206" s="25">
        <v>42443</v>
      </c>
      <c r="D206" s="23" t="s">
        <v>63</v>
      </c>
      <c r="E206" s="23" t="s">
        <v>270</v>
      </c>
      <c r="F206" s="23"/>
      <c r="G206" s="24">
        <v>79.599999999999994</v>
      </c>
      <c r="H206" s="24">
        <v>0</v>
      </c>
      <c r="I206" s="24">
        <f t="shared" si="3"/>
        <v>3359220.4599999981</v>
      </c>
    </row>
    <row r="207" spans="1:9" x14ac:dyDescent="0.25">
      <c r="A207" s="23" t="s">
        <v>62</v>
      </c>
      <c r="B207" s="23"/>
      <c r="C207" s="25">
        <v>42444</v>
      </c>
      <c r="D207" s="23" t="s">
        <v>63</v>
      </c>
      <c r="E207" s="23" t="s">
        <v>271</v>
      </c>
      <c r="F207" s="23"/>
      <c r="G207" s="24">
        <v>3227.88</v>
      </c>
      <c r="H207" s="24">
        <v>0</v>
      </c>
      <c r="I207" s="24">
        <f t="shared" si="3"/>
        <v>3362448.339999998</v>
      </c>
    </row>
    <row r="208" spans="1:9" x14ac:dyDescent="0.25">
      <c r="A208" s="23" t="s">
        <v>62</v>
      </c>
      <c r="B208" s="23"/>
      <c r="C208" s="25">
        <v>42444</v>
      </c>
      <c r="D208" s="23" t="s">
        <v>63</v>
      </c>
      <c r="E208" s="23" t="s">
        <v>272</v>
      </c>
      <c r="F208" s="23"/>
      <c r="G208" s="24">
        <v>1165.3999999999999</v>
      </c>
      <c r="H208" s="24">
        <v>0</v>
      </c>
      <c r="I208" s="24">
        <f t="shared" si="3"/>
        <v>3363613.7399999979</v>
      </c>
    </row>
    <row r="209" spans="1:9" x14ac:dyDescent="0.25">
      <c r="A209" s="23" t="s">
        <v>62</v>
      </c>
      <c r="B209" s="23"/>
      <c r="C209" s="25">
        <v>42444</v>
      </c>
      <c r="D209" s="23" t="s">
        <v>63</v>
      </c>
      <c r="E209" s="23" t="s">
        <v>273</v>
      </c>
      <c r="F209" s="23"/>
      <c r="G209" s="24">
        <v>4670.01</v>
      </c>
      <c r="H209" s="24">
        <v>0</v>
      </c>
      <c r="I209" s="24">
        <f t="shared" si="3"/>
        <v>3368283.7499999977</v>
      </c>
    </row>
    <row r="210" spans="1:9" x14ac:dyDescent="0.25">
      <c r="A210" s="23" t="s">
        <v>62</v>
      </c>
      <c r="B210" s="23"/>
      <c r="C210" s="25">
        <v>42445</v>
      </c>
      <c r="D210" s="23" t="s">
        <v>63</v>
      </c>
      <c r="E210" s="23" t="s">
        <v>274</v>
      </c>
      <c r="F210" s="23"/>
      <c r="G210" s="24">
        <v>4367</v>
      </c>
      <c r="H210" s="24">
        <v>0</v>
      </c>
      <c r="I210" s="24">
        <f t="shared" si="3"/>
        <v>3372650.7499999977</v>
      </c>
    </row>
    <row r="211" spans="1:9" x14ac:dyDescent="0.25">
      <c r="A211" s="23" t="s">
        <v>62</v>
      </c>
      <c r="B211" s="23"/>
      <c r="C211" s="25">
        <v>42445</v>
      </c>
      <c r="D211" s="23" t="s">
        <v>63</v>
      </c>
      <c r="E211" s="23" t="s">
        <v>275</v>
      </c>
      <c r="F211" s="23"/>
      <c r="G211" s="24">
        <v>3320.59</v>
      </c>
      <c r="H211" s="24">
        <v>0</v>
      </c>
      <c r="I211" s="24">
        <f t="shared" si="3"/>
        <v>3375971.3399999975</v>
      </c>
    </row>
    <row r="212" spans="1:9" x14ac:dyDescent="0.25">
      <c r="A212" s="23" t="s">
        <v>62</v>
      </c>
      <c r="B212" s="23"/>
      <c r="C212" s="25">
        <v>42446</v>
      </c>
      <c r="D212" s="23" t="s">
        <v>63</v>
      </c>
      <c r="E212" s="23" t="s">
        <v>276</v>
      </c>
      <c r="F212" s="23"/>
      <c r="G212" s="24">
        <v>436.2</v>
      </c>
      <c r="H212" s="24">
        <v>0</v>
      </c>
      <c r="I212" s="24">
        <f t="shared" si="3"/>
        <v>3376407.5399999977</v>
      </c>
    </row>
    <row r="213" spans="1:9" x14ac:dyDescent="0.25">
      <c r="A213" s="23" t="s">
        <v>62</v>
      </c>
      <c r="B213" s="23"/>
      <c r="C213" s="25">
        <v>42446</v>
      </c>
      <c r="D213" s="23" t="s">
        <v>63</v>
      </c>
      <c r="E213" s="23" t="s">
        <v>277</v>
      </c>
      <c r="F213" s="23"/>
      <c r="G213" s="24">
        <v>471.35</v>
      </c>
      <c r="H213" s="24">
        <v>0</v>
      </c>
      <c r="I213" s="24">
        <f t="shared" si="3"/>
        <v>3376878.8899999978</v>
      </c>
    </row>
    <row r="214" spans="1:9" x14ac:dyDescent="0.25">
      <c r="A214" s="23" t="s">
        <v>62</v>
      </c>
      <c r="B214" s="23"/>
      <c r="C214" s="25">
        <v>42446</v>
      </c>
      <c r="D214" s="23" t="s">
        <v>63</v>
      </c>
      <c r="E214" s="23" t="s">
        <v>278</v>
      </c>
      <c r="F214" s="23"/>
      <c r="G214" s="24">
        <v>1745.95</v>
      </c>
      <c r="H214" s="24">
        <v>0</v>
      </c>
      <c r="I214" s="24">
        <f t="shared" si="3"/>
        <v>3378624.839999998</v>
      </c>
    </row>
    <row r="215" spans="1:9" x14ac:dyDescent="0.25">
      <c r="A215" s="23" t="s">
        <v>62</v>
      </c>
      <c r="B215" s="23"/>
      <c r="C215" s="25">
        <v>42446</v>
      </c>
      <c r="D215" s="23" t="s">
        <v>63</v>
      </c>
      <c r="E215" s="23" t="s">
        <v>279</v>
      </c>
      <c r="F215" s="23"/>
      <c r="G215" s="24">
        <v>284.72000000000003</v>
      </c>
      <c r="H215" s="24">
        <v>0</v>
      </c>
      <c r="I215" s="24">
        <f t="shared" ref="I215:I278" si="4">I214+G215-H215</f>
        <v>3378909.5599999982</v>
      </c>
    </row>
    <row r="216" spans="1:9" x14ac:dyDescent="0.25">
      <c r="A216" s="23" t="s">
        <v>62</v>
      </c>
      <c r="B216" s="23"/>
      <c r="C216" s="25">
        <v>42446</v>
      </c>
      <c r="D216" s="23" t="s">
        <v>63</v>
      </c>
      <c r="E216" s="23" t="s">
        <v>280</v>
      </c>
      <c r="F216" s="23"/>
      <c r="G216" s="24">
        <v>7913.58</v>
      </c>
      <c r="H216" s="24">
        <v>0</v>
      </c>
      <c r="I216" s="24">
        <f t="shared" si="4"/>
        <v>3386823.1399999983</v>
      </c>
    </row>
    <row r="217" spans="1:9" x14ac:dyDescent="0.25">
      <c r="A217" s="23" t="s">
        <v>62</v>
      </c>
      <c r="B217" s="23"/>
      <c r="C217" s="25">
        <v>42448</v>
      </c>
      <c r="D217" s="23" t="s">
        <v>63</v>
      </c>
      <c r="E217" s="23" t="s">
        <v>281</v>
      </c>
      <c r="F217" s="23"/>
      <c r="G217" s="24">
        <v>675</v>
      </c>
      <c r="H217" s="24">
        <v>0</v>
      </c>
      <c r="I217" s="24">
        <f t="shared" si="4"/>
        <v>3387498.1399999983</v>
      </c>
    </row>
    <row r="218" spans="1:9" x14ac:dyDescent="0.25">
      <c r="A218" s="23" t="s">
        <v>62</v>
      </c>
      <c r="B218" s="23"/>
      <c r="C218" s="25">
        <v>42448</v>
      </c>
      <c r="D218" s="23" t="s">
        <v>63</v>
      </c>
      <c r="E218" s="23" t="s">
        <v>282</v>
      </c>
      <c r="F218" s="23"/>
      <c r="G218" s="24">
        <v>2073.9900000000002</v>
      </c>
      <c r="H218" s="24">
        <v>0</v>
      </c>
      <c r="I218" s="24">
        <f t="shared" si="4"/>
        <v>3389572.1299999985</v>
      </c>
    </row>
    <row r="219" spans="1:9" x14ac:dyDescent="0.25">
      <c r="A219" s="23" t="s">
        <v>62</v>
      </c>
      <c r="B219" s="23"/>
      <c r="C219" s="25">
        <v>42448</v>
      </c>
      <c r="D219" s="23" t="s">
        <v>63</v>
      </c>
      <c r="E219" s="23" t="s">
        <v>283</v>
      </c>
      <c r="F219" s="23"/>
      <c r="G219" s="24">
        <v>458.77</v>
      </c>
      <c r="H219" s="24">
        <v>0</v>
      </c>
      <c r="I219" s="24">
        <f t="shared" si="4"/>
        <v>3390030.8999999985</v>
      </c>
    </row>
    <row r="220" spans="1:9" x14ac:dyDescent="0.25">
      <c r="A220" s="23" t="s">
        <v>62</v>
      </c>
      <c r="B220" s="23"/>
      <c r="C220" s="25">
        <v>42448</v>
      </c>
      <c r="D220" s="23" t="s">
        <v>63</v>
      </c>
      <c r="E220" s="23" t="s">
        <v>284</v>
      </c>
      <c r="F220" s="23"/>
      <c r="G220" s="24">
        <v>35.19</v>
      </c>
      <c r="H220" s="24">
        <v>0</v>
      </c>
      <c r="I220" s="24">
        <f t="shared" si="4"/>
        <v>3390066.0899999985</v>
      </c>
    </row>
    <row r="221" spans="1:9" x14ac:dyDescent="0.25">
      <c r="A221" s="23" t="s">
        <v>62</v>
      </c>
      <c r="B221" s="23"/>
      <c r="C221" s="25">
        <v>42450</v>
      </c>
      <c r="D221" s="23" t="s">
        <v>63</v>
      </c>
      <c r="E221" s="23" t="s">
        <v>285</v>
      </c>
      <c r="F221" s="23"/>
      <c r="G221" s="24">
        <v>1513.56</v>
      </c>
      <c r="H221" s="24">
        <v>0</v>
      </c>
      <c r="I221" s="24">
        <f t="shared" si="4"/>
        <v>3391579.6499999985</v>
      </c>
    </row>
    <row r="222" spans="1:9" x14ac:dyDescent="0.25">
      <c r="A222" s="23" t="s">
        <v>62</v>
      </c>
      <c r="B222" s="23"/>
      <c r="C222" s="25">
        <v>42450</v>
      </c>
      <c r="D222" s="23" t="s">
        <v>63</v>
      </c>
      <c r="E222" s="23" t="s">
        <v>286</v>
      </c>
      <c r="F222" s="23"/>
      <c r="G222" s="24">
        <v>65</v>
      </c>
      <c r="H222" s="24">
        <v>0</v>
      </c>
      <c r="I222" s="24">
        <f t="shared" si="4"/>
        <v>3391644.6499999985</v>
      </c>
    </row>
    <row r="223" spans="1:9" x14ac:dyDescent="0.25">
      <c r="A223" s="23" t="s">
        <v>62</v>
      </c>
      <c r="B223" s="23"/>
      <c r="C223" s="25">
        <v>42450</v>
      </c>
      <c r="D223" s="23" t="s">
        <v>63</v>
      </c>
      <c r="E223" s="23" t="s">
        <v>287</v>
      </c>
      <c r="F223" s="23"/>
      <c r="G223" s="24">
        <v>671.62</v>
      </c>
      <c r="H223" s="24">
        <v>0</v>
      </c>
      <c r="I223" s="24">
        <f t="shared" si="4"/>
        <v>3392316.2699999986</v>
      </c>
    </row>
    <row r="224" spans="1:9" x14ac:dyDescent="0.25">
      <c r="A224" s="23" t="s">
        <v>62</v>
      </c>
      <c r="B224" s="23"/>
      <c r="C224" s="25">
        <v>42451</v>
      </c>
      <c r="D224" s="23" t="s">
        <v>63</v>
      </c>
      <c r="E224" s="23" t="s">
        <v>288</v>
      </c>
      <c r="F224" s="23"/>
      <c r="G224" s="24">
        <v>866.89</v>
      </c>
      <c r="H224" s="24">
        <v>0</v>
      </c>
      <c r="I224" s="24">
        <f t="shared" si="4"/>
        <v>3393183.1599999988</v>
      </c>
    </row>
    <row r="225" spans="1:9" x14ac:dyDescent="0.25">
      <c r="A225" s="23" t="s">
        <v>62</v>
      </c>
      <c r="B225" s="23"/>
      <c r="C225" s="25">
        <v>42451</v>
      </c>
      <c r="D225" s="23" t="s">
        <v>63</v>
      </c>
      <c r="E225" s="23" t="s">
        <v>289</v>
      </c>
      <c r="F225" s="23"/>
      <c r="G225" s="24">
        <v>1127.6099999999999</v>
      </c>
      <c r="H225" s="24">
        <v>0</v>
      </c>
      <c r="I225" s="24">
        <f t="shared" si="4"/>
        <v>3394310.7699999986</v>
      </c>
    </row>
    <row r="226" spans="1:9" x14ac:dyDescent="0.25">
      <c r="A226" s="23" t="s">
        <v>62</v>
      </c>
      <c r="B226" s="23"/>
      <c r="C226" s="25">
        <v>42452</v>
      </c>
      <c r="D226" s="23" t="s">
        <v>63</v>
      </c>
      <c r="E226" s="23" t="s">
        <v>290</v>
      </c>
      <c r="F226" s="23"/>
      <c r="G226" s="24">
        <v>360</v>
      </c>
      <c r="H226" s="24">
        <v>0</v>
      </c>
      <c r="I226" s="24">
        <f t="shared" si="4"/>
        <v>3394670.7699999986</v>
      </c>
    </row>
    <row r="227" spans="1:9" x14ac:dyDescent="0.25">
      <c r="A227" s="23" t="s">
        <v>62</v>
      </c>
      <c r="B227" s="23"/>
      <c r="C227" s="25">
        <v>42453</v>
      </c>
      <c r="D227" s="23" t="s">
        <v>63</v>
      </c>
      <c r="E227" s="23" t="s">
        <v>291</v>
      </c>
      <c r="F227" s="23"/>
      <c r="G227" s="24">
        <v>3240</v>
      </c>
      <c r="H227" s="24">
        <v>0</v>
      </c>
      <c r="I227" s="24">
        <f t="shared" si="4"/>
        <v>3397910.7699999986</v>
      </c>
    </row>
    <row r="228" spans="1:9" x14ac:dyDescent="0.25">
      <c r="A228" s="23" t="s">
        <v>62</v>
      </c>
      <c r="B228" s="23"/>
      <c r="C228" s="25">
        <v>42453</v>
      </c>
      <c r="D228" s="23" t="s">
        <v>63</v>
      </c>
      <c r="E228" s="23" t="s">
        <v>292</v>
      </c>
      <c r="F228" s="23"/>
      <c r="G228" s="24">
        <v>1769.59</v>
      </c>
      <c r="H228" s="24">
        <v>0</v>
      </c>
      <c r="I228" s="24">
        <f t="shared" si="4"/>
        <v>3399680.3599999985</v>
      </c>
    </row>
    <row r="229" spans="1:9" x14ac:dyDescent="0.25">
      <c r="A229" s="23" t="s">
        <v>62</v>
      </c>
      <c r="B229" s="23"/>
      <c r="C229" s="25">
        <v>42453</v>
      </c>
      <c r="D229" s="23" t="s">
        <v>63</v>
      </c>
      <c r="E229" s="23" t="s">
        <v>293</v>
      </c>
      <c r="F229" s="23"/>
      <c r="G229" s="24">
        <v>2120</v>
      </c>
      <c r="H229" s="24">
        <v>0</v>
      </c>
      <c r="I229" s="24">
        <f t="shared" si="4"/>
        <v>3401800.3599999985</v>
      </c>
    </row>
    <row r="230" spans="1:9" x14ac:dyDescent="0.25">
      <c r="A230" s="23" t="s">
        <v>62</v>
      </c>
      <c r="B230" s="23"/>
      <c r="C230" s="25">
        <v>42453</v>
      </c>
      <c r="D230" s="23" t="s">
        <v>63</v>
      </c>
      <c r="E230" s="23" t="s">
        <v>294</v>
      </c>
      <c r="F230" s="23"/>
      <c r="G230" s="24">
        <v>1555.24</v>
      </c>
      <c r="H230" s="24">
        <v>0</v>
      </c>
      <c r="I230" s="24">
        <f t="shared" si="4"/>
        <v>3403355.5999999987</v>
      </c>
    </row>
    <row r="231" spans="1:9" x14ac:dyDescent="0.25">
      <c r="A231" s="23" t="s">
        <v>62</v>
      </c>
      <c r="B231" s="23"/>
      <c r="C231" s="25">
        <v>42455</v>
      </c>
      <c r="D231" s="23" t="s">
        <v>63</v>
      </c>
      <c r="E231" s="23" t="s">
        <v>295</v>
      </c>
      <c r="F231" s="23"/>
      <c r="G231" s="24">
        <v>811.58</v>
      </c>
      <c r="H231" s="24">
        <v>0</v>
      </c>
      <c r="I231" s="24">
        <f t="shared" si="4"/>
        <v>3404167.1799999988</v>
      </c>
    </row>
    <row r="232" spans="1:9" x14ac:dyDescent="0.25">
      <c r="A232" s="23" t="s">
        <v>62</v>
      </c>
      <c r="B232" s="23"/>
      <c r="C232" s="25">
        <v>42455</v>
      </c>
      <c r="D232" s="23" t="s">
        <v>63</v>
      </c>
      <c r="E232" s="23" t="s">
        <v>296</v>
      </c>
      <c r="F232" s="23"/>
      <c r="G232" s="24">
        <v>1251.3</v>
      </c>
      <c r="H232" s="24">
        <v>0</v>
      </c>
      <c r="I232" s="24">
        <f t="shared" si="4"/>
        <v>3405418.4799999986</v>
      </c>
    </row>
    <row r="233" spans="1:9" x14ac:dyDescent="0.25">
      <c r="A233" s="23" t="s">
        <v>62</v>
      </c>
      <c r="B233" s="23"/>
      <c r="C233" s="25">
        <v>42457</v>
      </c>
      <c r="D233" s="23" t="s">
        <v>63</v>
      </c>
      <c r="E233" s="23" t="s">
        <v>297</v>
      </c>
      <c r="F233" s="23"/>
      <c r="G233" s="24">
        <v>1876.27</v>
      </c>
      <c r="H233" s="24">
        <v>0</v>
      </c>
      <c r="I233" s="24">
        <f t="shared" si="4"/>
        <v>3407294.7499999986</v>
      </c>
    </row>
    <row r="234" spans="1:9" x14ac:dyDescent="0.25">
      <c r="A234" s="23" t="s">
        <v>62</v>
      </c>
      <c r="B234" s="23"/>
      <c r="C234" s="25">
        <v>42457</v>
      </c>
      <c r="D234" s="23" t="s">
        <v>63</v>
      </c>
      <c r="E234" s="23" t="s">
        <v>298</v>
      </c>
      <c r="F234" s="23"/>
      <c r="G234" s="24">
        <v>1054.6599999999999</v>
      </c>
      <c r="H234" s="24">
        <v>0</v>
      </c>
      <c r="I234" s="24">
        <f t="shared" si="4"/>
        <v>3408349.4099999988</v>
      </c>
    </row>
    <row r="235" spans="1:9" x14ac:dyDescent="0.25">
      <c r="A235" s="23" t="s">
        <v>62</v>
      </c>
      <c r="B235" s="23"/>
      <c r="C235" s="25">
        <v>42457</v>
      </c>
      <c r="D235" s="23" t="s">
        <v>63</v>
      </c>
      <c r="E235" s="23" t="s">
        <v>299</v>
      </c>
      <c r="F235" s="23"/>
      <c r="G235" s="24">
        <v>1936.6</v>
      </c>
      <c r="H235" s="24">
        <v>0</v>
      </c>
      <c r="I235" s="24">
        <f t="shared" si="4"/>
        <v>3410286.0099999988</v>
      </c>
    </row>
    <row r="236" spans="1:9" x14ac:dyDescent="0.25">
      <c r="A236" s="23" t="s">
        <v>62</v>
      </c>
      <c r="B236" s="23"/>
      <c r="C236" s="25">
        <v>42458</v>
      </c>
      <c r="D236" s="23" t="s">
        <v>63</v>
      </c>
      <c r="E236" s="23" t="s">
        <v>300</v>
      </c>
      <c r="F236" s="23"/>
      <c r="G236" s="24">
        <v>196.63</v>
      </c>
      <c r="H236" s="24">
        <v>0</v>
      </c>
      <c r="I236" s="24">
        <f t="shared" si="4"/>
        <v>3410482.6399999987</v>
      </c>
    </row>
    <row r="237" spans="1:9" x14ac:dyDescent="0.25">
      <c r="A237" s="23" t="s">
        <v>62</v>
      </c>
      <c r="B237" s="23"/>
      <c r="C237" s="25">
        <v>42458</v>
      </c>
      <c r="D237" s="23" t="s">
        <v>63</v>
      </c>
      <c r="E237" s="23" t="s">
        <v>301</v>
      </c>
      <c r="F237" s="23"/>
      <c r="G237" s="24">
        <v>16520</v>
      </c>
      <c r="H237" s="24">
        <v>0</v>
      </c>
      <c r="I237" s="24">
        <f t="shared" si="4"/>
        <v>3427002.6399999987</v>
      </c>
    </row>
    <row r="238" spans="1:9" x14ac:dyDescent="0.25">
      <c r="A238" s="23" t="s">
        <v>62</v>
      </c>
      <c r="B238" s="23"/>
      <c r="C238" s="25">
        <v>42459</v>
      </c>
      <c r="D238" s="23" t="s">
        <v>63</v>
      </c>
      <c r="E238" s="23" t="s">
        <v>302</v>
      </c>
      <c r="F238" s="23"/>
      <c r="G238" s="24">
        <v>21450</v>
      </c>
      <c r="H238" s="24">
        <v>0</v>
      </c>
      <c r="I238" s="24">
        <f t="shared" si="4"/>
        <v>3448452.6399999987</v>
      </c>
    </row>
    <row r="239" spans="1:9" x14ac:dyDescent="0.25">
      <c r="A239" s="23" t="s">
        <v>62</v>
      </c>
      <c r="B239" s="23"/>
      <c r="C239" s="25">
        <v>42459</v>
      </c>
      <c r="D239" s="23" t="s">
        <v>63</v>
      </c>
      <c r="E239" s="23" t="s">
        <v>303</v>
      </c>
      <c r="F239" s="23"/>
      <c r="G239" s="24">
        <v>4769.45</v>
      </c>
      <c r="H239" s="24">
        <v>0</v>
      </c>
      <c r="I239" s="24">
        <f t="shared" si="4"/>
        <v>3453222.0899999989</v>
      </c>
    </row>
    <row r="240" spans="1:9" x14ac:dyDescent="0.25">
      <c r="A240" s="23" t="s">
        <v>62</v>
      </c>
      <c r="B240" s="23"/>
      <c r="C240" s="25">
        <v>42460</v>
      </c>
      <c r="D240" s="23" t="s">
        <v>63</v>
      </c>
      <c r="E240" s="23" t="s">
        <v>304</v>
      </c>
      <c r="F240" s="23"/>
      <c r="G240" s="24">
        <v>130</v>
      </c>
      <c r="H240" s="24">
        <v>0</v>
      </c>
      <c r="I240" s="24">
        <f t="shared" si="4"/>
        <v>3453352.0899999989</v>
      </c>
    </row>
    <row r="241" spans="1:9" x14ac:dyDescent="0.25">
      <c r="A241" s="23" t="s">
        <v>62</v>
      </c>
      <c r="B241" s="23"/>
      <c r="C241" s="25">
        <v>42460</v>
      </c>
      <c r="D241" s="23" t="s">
        <v>63</v>
      </c>
      <c r="E241" s="23" t="s">
        <v>305</v>
      </c>
      <c r="F241" s="23"/>
      <c r="G241" s="24">
        <v>38888.19</v>
      </c>
      <c r="H241" s="24">
        <v>0</v>
      </c>
      <c r="I241" s="24">
        <f t="shared" si="4"/>
        <v>3492240.2799999989</v>
      </c>
    </row>
    <row r="242" spans="1:9" x14ac:dyDescent="0.25">
      <c r="A242" s="23" t="s">
        <v>62</v>
      </c>
      <c r="B242" s="23"/>
      <c r="C242" s="25">
        <v>42460</v>
      </c>
      <c r="D242" s="23" t="s">
        <v>63</v>
      </c>
      <c r="E242" s="23" t="s">
        <v>306</v>
      </c>
      <c r="F242" s="23"/>
      <c r="G242" s="24">
        <v>84745.77</v>
      </c>
      <c r="H242" s="24">
        <v>0</v>
      </c>
      <c r="I242" s="24">
        <f t="shared" si="4"/>
        <v>3576986.0499999989</v>
      </c>
    </row>
    <row r="243" spans="1:9" x14ac:dyDescent="0.25">
      <c r="A243" s="23" t="s">
        <v>62</v>
      </c>
      <c r="B243" s="23"/>
      <c r="C243" s="25">
        <v>42460</v>
      </c>
      <c r="D243" s="23" t="s">
        <v>63</v>
      </c>
      <c r="E243" s="23" t="s">
        <v>307</v>
      </c>
      <c r="F243" s="23"/>
      <c r="G243" s="24">
        <v>79.94</v>
      </c>
      <c r="H243" s="24">
        <v>0</v>
      </c>
      <c r="I243" s="24">
        <f t="shared" si="4"/>
        <v>3577065.9899999988</v>
      </c>
    </row>
    <row r="244" spans="1:9" x14ac:dyDescent="0.25">
      <c r="A244" s="23" t="s">
        <v>62</v>
      </c>
      <c r="B244" s="23"/>
      <c r="C244" s="25">
        <v>42460</v>
      </c>
      <c r="D244" s="23" t="s">
        <v>63</v>
      </c>
      <c r="E244" s="23" t="s">
        <v>308</v>
      </c>
      <c r="F244" s="23"/>
      <c r="G244" s="24">
        <v>85.83</v>
      </c>
      <c r="H244" s="24">
        <v>0</v>
      </c>
      <c r="I244" s="24">
        <f t="shared" si="4"/>
        <v>3577151.8199999989</v>
      </c>
    </row>
    <row r="245" spans="1:9" x14ac:dyDescent="0.25">
      <c r="A245" s="23" t="s">
        <v>62</v>
      </c>
      <c r="B245" s="23"/>
      <c r="C245" s="25">
        <v>42460</v>
      </c>
      <c r="D245" s="23" t="s">
        <v>63</v>
      </c>
      <c r="E245" s="23" t="s">
        <v>309</v>
      </c>
      <c r="F245" s="23"/>
      <c r="G245" s="24">
        <v>625.41999999999996</v>
      </c>
      <c r="H245" s="24">
        <v>0</v>
      </c>
      <c r="I245" s="24">
        <f t="shared" si="4"/>
        <v>3577777.2399999988</v>
      </c>
    </row>
    <row r="246" spans="1:9" x14ac:dyDescent="0.25">
      <c r="A246" s="23" t="s">
        <v>62</v>
      </c>
      <c r="B246" s="23"/>
      <c r="C246" s="25">
        <v>42460</v>
      </c>
      <c r="D246" s="23" t="s">
        <v>63</v>
      </c>
      <c r="E246" s="23" t="s">
        <v>310</v>
      </c>
      <c r="F246" s="23"/>
      <c r="G246" s="24">
        <v>510</v>
      </c>
      <c r="H246" s="24">
        <v>0</v>
      </c>
      <c r="I246" s="24">
        <f t="shared" si="4"/>
        <v>3578287.2399999988</v>
      </c>
    </row>
    <row r="247" spans="1:9" x14ac:dyDescent="0.25">
      <c r="A247" s="23" t="s">
        <v>62</v>
      </c>
      <c r="B247" s="23"/>
      <c r="C247" s="25">
        <v>42460</v>
      </c>
      <c r="D247" s="23" t="s">
        <v>63</v>
      </c>
      <c r="E247" s="23" t="s">
        <v>311</v>
      </c>
      <c r="F247" s="23"/>
      <c r="G247" s="24">
        <v>2500</v>
      </c>
      <c r="H247" s="24">
        <v>0</v>
      </c>
      <c r="I247" s="24">
        <f t="shared" si="4"/>
        <v>3580787.2399999988</v>
      </c>
    </row>
    <row r="248" spans="1:9" x14ac:dyDescent="0.25">
      <c r="A248" s="23" t="s">
        <v>62</v>
      </c>
      <c r="B248" s="23"/>
      <c r="C248" s="25">
        <v>42460</v>
      </c>
      <c r="D248" s="23" t="s">
        <v>63</v>
      </c>
      <c r="E248" s="23" t="s">
        <v>312</v>
      </c>
      <c r="F248" s="23"/>
      <c r="G248" s="24">
        <v>444</v>
      </c>
      <c r="H248" s="24">
        <v>0</v>
      </c>
      <c r="I248" s="24">
        <f t="shared" si="4"/>
        <v>3581231.2399999988</v>
      </c>
    </row>
    <row r="249" spans="1:9" x14ac:dyDescent="0.25">
      <c r="A249" s="23" t="s">
        <v>62</v>
      </c>
      <c r="B249" s="23"/>
      <c r="C249" s="25">
        <v>42460</v>
      </c>
      <c r="D249" s="23" t="s">
        <v>63</v>
      </c>
      <c r="E249" s="23" t="s">
        <v>313</v>
      </c>
      <c r="F249" s="23"/>
      <c r="G249" s="24">
        <v>33703.68</v>
      </c>
      <c r="H249" s="24">
        <v>0</v>
      </c>
      <c r="I249" s="24">
        <f t="shared" si="4"/>
        <v>3614934.919999999</v>
      </c>
    </row>
    <row r="250" spans="1:9" x14ac:dyDescent="0.25">
      <c r="A250" s="23" t="s">
        <v>62</v>
      </c>
      <c r="B250" s="23"/>
      <c r="C250" s="25">
        <v>42460</v>
      </c>
      <c r="D250" s="23" t="s">
        <v>63</v>
      </c>
      <c r="E250" s="23" t="s">
        <v>313</v>
      </c>
      <c r="F250" s="23"/>
      <c r="G250" s="24">
        <v>7611.52</v>
      </c>
      <c r="H250" s="24">
        <v>0</v>
      </c>
      <c r="I250" s="24">
        <f t="shared" si="4"/>
        <v>3622546.439999999</v>
      </c>
    </row>
    <row r="251" spans="1:9" x14ac:dyDescent="0.25">
      <c r="A251" s="23" t="s">
        <v>62</v>
      </c>
      <c r="B251" s="23"/>
      <c r="C251" s="25">
        <v>42460</v>
      </c>
      <c r="D251" s="23" t="s">
        <v>63</v>
      </c>
      <c r="E251" s="23" t="s">
        <v>313</v>
      </c>
      <c r="F251" s="23"/>
      <c r="G251" s="24">
        <v>640.75</v>
      </c>
      <c r="H251" s="24">
        <v>0</v>
      </c>
      <c r="I251" s="24">
        <f t="shared" si="4"/>
        <v>3623187.189999999</v>
      </c>
    </row>
    <row r="252" spans="1:9" x14ac:dyDescent="0.25">
      <c r="A252" s="23" t="s">
        <v>62</v>
      </c>
      <c r="B252" s="23"/>
      <c r="C252" s="25">
        <v>42460</v>
      </c>
      <c r="D252" s="23" t="s">
        <v>63</v>
      </c>
      <c r="E252" s="23" t="s">
        <v>313</v>
      </c>
      <c r="F252" s="23"/>
      <c r="G252" s="24">
        <v>375.64</v>
      </c>
      <c r="H252" s="24">
        <v>0</v>
      </c>
      <c r="I252" s="24">
        <f t="shared" si="4"/>
        <v>3623562.8299999991</v>
      </c>
    </row>
    <row r="253" spans="1:9" x14ac:dyDescent="0.25">
      <c r="A253" s="23" t="s">
        <v>62</v>
      </c>
      <c r="B253" s="23"/>
      <c r="C253" s="25">
        <v>42461</v>
      </c>
      <c r="D253" s="23" t="s">
        <v>63</v>
      </c>
      <c r="E253" s="23" t="s">
        <v>374</v>
      </c>
      <c r="F253" s="23"/>
      <c r="G253" s="24">
        <v>380</v>
      </c>
      <c r="H253" s="24">
        <v>0</v>
      </c>
      <c r="I253" s="24">
        <f t="shared" si="4"/>
        <v>3623942.8299999991</v>
      </c>
    </row>
    <row r="254" spans="1:9" x14ac:dyDescent="0.25">
      <c r="A254" s="23" t="s">
        <v>62</v>
      </c>
      <c r="B254" s="23"/>
      <c r="C254" s="25">
        <v>42461</v>
      </c>
      <c r="D254" s="23" t="s">
        <v>63</v>
      </c>
      <c r="E254" s="23" t="s">
        <v>375</v>
      </c>
      <c r="F254" s="23"/>
      <c r="G254" s="24">
        <v>458</v>
      </c>
      <c r="H254" s="24">
        <v>0</v>
      </c>
      <c r="I254" s="24">
        <f t="shared" si="4"/>
        <v>3624400.8299999991</v>
      </c>
    </row>
    <row r="255" spans="1:9" x14ac:dyDescent="0.25">
      <c r="A255" s="23" t="s">
        <v>62</v>
      </c>
      <c r="B255" s="23"/>
      <c r="C255" s="25">
        <v>42462</v>
      </c>
      <c r="D255" s="23" t="s">
        <v>63</v>
      </c>
      <c r="E255" s="23" t="s">
        <v>376</v>
      </c>
      <c r="F255" s="23"/>
      <c r="G255" s="24">
        <v>583.86</v>
      </c>
      <c r="H255" s="24">
        <v>0</v>
      </c>
      <c r="I255" s="24">
        <f t="shared" si="4"/>
        <v>3624984.689999999</v>
      </c>
    </row>
    <row r="256" spans="1:9" x14ac:dyDescent="0.25">
      <c r="A256" s="23" t="s">
        <v>62</v>
      </c>
      <c r="B256" s="23"/>
      <c r="C256" s="25">
        <v>42464</v>
      </c>
      <c r="D256" s="23" t="s">
        <v>63</v>
      </c>
      <c r="E256" s="23" t="s">
        <v>377</v>
      </c>
      <c r="F256" s="23"/>
      <c r="G256" s="24">
        <v>1055.8900000000001</v>
      </c>
      <c r="H256" s="24">
        <v>0</v>
      </c>
      <c r="I256" s="24">
        <f t="shared" si="4"/>
        <v>3626040.5799999991</v>
      </c>
    </row>
    <row r="257" spans="1:9" x14ac:dyDescent="0.25">
      <c r="A257" s="23" t="s">
        <v>62</v>
      </c>
      <c r="B257" s="23"/>
      <c r="C257" s="25">
        <v>42465</v>
      </c>
      <c r="D257" s="23" t="s">
        <v>63</v>
      </c>
      <c r="E257" s="23" t="s">
        <v>378</v>
      </c>
      <c r="F257" s="23"/>
      <c r="G257" s="24">
        <v>616.32000000000005</v>
      </c>
      <c r="H257" s="24">
        <v>0</v>
      </c>
      <c r="I257" s="24">
        <f t="shared" si="4"/>
        <v>3626656.899999999</v>
      </c>
    </row>
    <row r="258" spans="1:9" x14ac:dyDescent="0.25">
      <c r="A258" s="23" t="s">
        <v>62</v>
      </c>
      <c r="B258" s="23"/>
      <c r="C258" s="25">
        <v>42465</v>
      </c>
      <c r="D258" s="23" t="s">
        <v>63</v>
      </c>
      <c r="E258" s="23" t="s">
        <v>379</v>
      </c>
      <c r="F258" s="23"/>
      <c r="G258" s="24">
        <v>970.94</v>
      </c>
      <c r="H258" s="24">
        <v>0</v>
      </c>
      <c r="I258" s="24">
        <f t="shared" si="4"/>
        <v>3627627.8399999989</v>
      </c>
    </row>
    <row r="259" spans="1:9" x14ac:dyDescent="0.25">
      <c r="A259" s="23" t="s">
        <v>62</v>
      </c>
      <c r="B259" s="23"/>
      <c r="C259" s="25">
        <v>42465</v>
      </c>
      <c r="D259" s="23" t="s">
        <v>63</v>
      </c>
      <c r="E259" s="23" t="s">
        <v>380</v>
      </c>
      <c r="F259" s="23"/>
      <c r="G259" s="24">
        <v>1250.8499999999999</v>
      </c>
      <c r="H259" s="24">
        <v>0</v>
      </c>
      <c r="I259" s="24">
        <f t="shared" si="4"/>
        <v>3628878.689999999</v>
      </c>
    </row>
    <row r="260" spans="1:9" x14ac:dyDescent="0.25">
      <c r="A260" s="23" t="s">
        <v>62</v>
      </c>
      <c r="B260" s="23"/>
      <c r="C260" s="25">
        <v>42465</v>
      </c>
      <c r="D260" s="23" t="s">
        <v>63</v>
      </c>
      <c r="E260" s="23" t="s">
        <v>381</v>
      </c>
      <c r="F260" s="23"/>
      <c r="G260" s="24">
        <v>1655.39</v>
      </c>
      <c r="H260" s="24">
        <v>0</v>
      </c>
      <c r="I260" s="24">
        <f t="shared" si="4"/>
        <v>3630534.0799999991</v>
      </c>
    </row>
    <row r="261" spans="1:9" x14ac:dyDescent="0.25">
      <c r="A261" s="23" t="s">
        <v>62</v>
      </c>
      <c r="B261" s="23"/>
      <c r="C261" s="25">
        <v>42465</v>
      </c>
      <c r="D261" s="23" t="s">
        <v>63</v>
      </c>
      <c r="E261" s="23" t="s">
        <v>382</v>
      </c>
      <c r="F261" s="23"/>
      <c r="G261" s="24">
        <v>21.96</v>
      </c>
      <c r="H261" s="24">
        <v>0</v>
      </c>
      <c r="I261" s="24">
        <f t="shared" si="4"/>
        <v>3630556.0399999991</v>
      </c>
    </row>
    <row r="262" spans="1:9" x14ac:dyDescent="0.25">
      <c r="A262" s="23" t="s">
        <v>62</v>
      </c>
      <c r="B262" s="23"/>
      <c r="C262" s="25">
        <v>42466</v>
      </c>
      <c r="D262" s="23" t="s">
        <v>63</v>
      </c>
      <c r="E262" s="23" t="s">
        <v>383</v>
      </c>
      <c r="F262" s="23"/>
      <c r="G262" s="24">
        <v>13988.51</v>
      </c>
      <c r="H262" s="24">
        <v>0</v>
      </c>
      <c r="I262" s="24">
        <f t="shared" si="4"/>
        <v>3644544.5499999989</v>
      </c>
    </row>
    <row r="263" spans="1:9" x14ac:dyDescent="0.25">
      <c r="A263" s="23" t="s">
        <v>62</v>
      </c>
      <c r="B263" s="23"/>
      <c r="C263" s="25">
        <v>42466</v>
      </c>
      <c r="D263" s="23" t="s">
        <v>63</v>
      </c>
      <c r="E263" s="23" t="s">
        <v>384</v>
      </c>
      <c r="F263" s="23"/>
      <c r="G263" s="24">
        <v>2700</v>
      </c>
      <c r="H263" s="24">
        <v>0</v>
      </c>
      <c r="I263" s="24">
        <f t="shared" si="4"/>
        <v>3647244.5499999989</v>
      </c>
    </row>
    <row r="264" spans="1:9" x14ac:dyDescent="0.25">
      <c r="A264" s="23" t="s">
        <v>62</v>
      </c>
      <c r="B264" s="23"/>
      <c r="C264" s="25">
        <v>42466</v>
      </c>
      <c r="D264" s="23" t="s">
        <v>63</v>
      </c>
      <c r="E264" s="23" t="s">
        <v>385</v>
      </c>
      <c r="F264" s="23"/>
      <c r="G264" s="24">
        <v>400</v>
      </c>
      <c r="H264" s="24">
        <v>0</v>
      </c>
      <c r="I264" s="24">
        <f t="shared" si="4"/>
        <v>3647644.5499999989</v>
      </c>
    </row>
    <row r="265" spans="1:9" x14ac:dyDescent="0.25">
      <c r="A265" s="23" t="s">
        <v>62</v>
      </c>
      <c r="B265" s="23"/>
      <c r="C265" s="25">
        <v>42466</v>
      </c>
      <c r="D265" s="23" t="s">
        <v>63</v>
      </c>
      <c r="E265" s="23" t="s">
        <v>386</v>
      </c>
      <c r="F265" s="23"/>
      <c r="G265" s="24">
        <v>2512.5500000000002</v>
      </c>
      <c r="H265" s="24">
        <v>0</v>
      </c>
      <c r="I265" s="24">
        <f t="shared" si="4"/>
        <v>3650157.0999999987</v>
      </c>
    </row>
    <row r="266" spans="1:9" x14ac:dyDescent="0.25">
      <c r="A266" s="23" t="s">
        <v>62</v>
      </c>
      <c r="B266" s="23"/>
      <c r="C266" s="25">
        <v>42466</v>
      </c>
      <c r="D266" s="23" t="s">
        <v>63</v>
      </c>
      <c r="E266" s="23" t="s">
        <v>387</v>
      </c>
      <c r="F266" s="23"/>
      <c r="G266" s="24">
        <v>180</v>
      </c>
      <c r="H266" s="24">
        <v>0</v>
      </c>
      <c r="I266" s="24">
        <f t="shared" si="4"/>
        <v>3650337.0999999987</v>
      </c>
    </row>
    <row r="267" spans="1:9" x14ac:dyDescent="0.25">
      <c r="A267" s="23" t="s">
        <v>62</v>
      </c>
      <c r="B267" s="23"/>
      <c r="C267" s="25">
        <v>42466</v>
      </c>
      <c r="D267" s="23" t="s">
        <v>63</v>
      </c>
      <c r="E267" s="23" t="s">
        <v>388</v>
      </c>
      <c r="F267" s="23"/>
      <c r="G267" s="24">
        <v>20311.91</v>
      </c>
      <c r="H267" s="24">
        <v>0</v>
      </c>
      <c r="I267" s="24">
        <f t="shared" si="4"/>
        <v>3670649.0099999988</v>
      </c>
    </row>
    <row r="268" spans="1:9" x14ac:dyDescent="0.25">
      <c r="A268" s="23" t="s">
        <v>62</v>
      </c>
      <c r="B268" s="23"/>
      <c r="C268" s="25">
        <v>42466</v>
      </c>
      <c r="D268" s="23" t="s">
        <v>63</v>
      </c>
      <c r="E268" s="23" t="s">
        <v>389</v>
      </c>
      <c r="F268" s="23"/>
      <c r="G268" s="24">
        <v>633.6</v>
      </c>
      <c r="H268" s="24">
        <v>0</v>
      </c>
      <c r="I268" s="24">
        <f t="shared" si="4"/>
        <v>3671282.6099999989</v>
      </c>
    </row>
    <row r="269" spans="1:9" x14ac:dyDescent="0.25">
      <c r="A269" s="23" t="s">
        <v>62</v>
      </c>
      <c r="B269" s="23"/>
      <c r="C269" s="25">
        <v>42466</v>
      </c>
      <c r="D269" s="23" t="s">
        <v>63</v>
      </c>
      <c r="E269" s="23" t="s">
        <v>390</v>
      </c>
      <c r="F269" s="23"/>
      <c r="G269" s="24">
        <v>616.1</v>
      </c>
      <c r="H269" s="24">
        <v>0</v>
      </c>
      <c r="I269" s="24">
        <f t="shared" si="4"/>
        <v>3671898.709999999</v>
      </c>
    </row>
    <row r="270" spans="1:9" x14ac:dyDescent="0.25">
      <c r="A270" s="23" t="s">
        <v>62</v>
      </c>
      <c r="B270" s="23"/>
      <c r="C270" s="25">
        <v>42467</v>
      </c>
      <c r="D270" s="23" t="s">
        <v>63</v>
      </c>
      <c r="E270" s="23" t="s">
        <v>391</v>
      </c>
      <c r="F270" s="23"/>
      <c r="G270" s="24">
        <v>833.9</v>
      </c>
      <c r="H270" s="24">
        <v>0</v>
      </c>
      <c r="I270" s="24">
        <f t="shared" si="4"/>
        <v>3672732.6099999989</v>
      </c>
    </row>
    <row r="271" spans="1:9" x14ac:dyDescent="0.25">
      <c r="A271" s="23" t="s">
        <v>62</v>
      </c>
      <c r="B271" s="23"/>
      <c r="C271" s="25">
        <v>42467</v>
      </c>
      <c r="D271" s="23" t="s">
        <v>63</v>
      </c>
      <c r="E271" s="23" t="s">
        <v>392</v>
      </c>
      <c r="F271" s="23"/>
      <c r="G271" s="24">
        <v>1911.73</v>
      </c>
      <c r="H271" s="24">
        <v>0</v>
      </c>
      <c r="I271" s="24">
        <f t="shared" si="4"/>
        <v>3674644.3399999989</v>
      </c>
    </row>
    <row r="272" spans="1:9" x14ac:dyDescent="0.25">
      <c r="A272" s="23" t="s">
        <v>62</v>
      </c>
      <c r="B272" s="23"/>
      <c r="C272" s="25">
        <v>42468</v>
      </c>
      <c r="D272" s="23" t="s">
        <v>63</v>
      </c>
      <c r="E272" s="23" t="s">
        <v>393</v>
      </c>
      <c r="F272" s="23"/>
      <c r="G272" s="24">
        <v>65654</v>
      </c>
      <c r="H272" s="24">
        <v>0</v>
      </c>
      <c r="I272" s="24">
        <f t="shared" si="4"/>
        <v>3740298.3399999989</v>
      </c>
    </row>
    <row r="273" spans="1:9" x14ac:dyDescent="0.25">
      <c r="A273" s="23" t="s">
        <v>62</v>
      </c>
      <c r="B273" s="23"/>
      <c r="C273" s="25">
        <v>42468</v>
      </c>
      <c r="D273" s="23" t="s">
        <v>63</v>
      </c>
      <c r="E273" s="23" t="s">
        <v>394</v>
      </c>
      <c r="F273" s="23"/>
      <c r="G273" s="24">
        <v>31282.560000000001</v>
      </c>
      <c r="H273" s="24">
        <v>0</v>
      </c>
      <c r="I273" s="24">
        <f t="shared" si="4"/>
        <v>3771580.899999999</v>
      </c>
    </row>
    <row r="274" spans="1:9" x14ac:dyDescent="0.25">
      <c r="A274" s="23" t="s">
        <v>62</v>
      </c>
      <c r="B274" s="23"/>
      <c r="C274" s="25">
        <v>42468</v>
      </c>
      <c r="D274" s="23" t="s">
        <v>63</v>
      </c>
      <c r="E274" s="23" t="s">
        <v>395</v>
      </c>
      <c r="F274" s="23"/>
      <c r="G274" s="24">
        <v>617.4</v>
      </c>
      <c r="H274" s="24">
        <v>0</v>
      </c>
      <c r="I274" s="24">
        <f t="shared" si="4"/>
        <v>3772198.2999999989</v>
      </c>
    </row>
    <row r="275" spans="1:9" x14ac:dyDescent="0.25">
      <c r="A275" s="23" t="s">
        <v>62</v>
      </c>
      <c r="B275" s="23"/>
      <c r="C275" s="25">
        <v>42469</v>
      </c>
      <c r="D275" s="23" t="s">
        <v>63</v>
      </c>
      <c r="E275" s="23" t="s">
        <v>396</v>
      </c>
      <c r="F275" s="23"/>
      <c r="G275" s="24">
        <v>459.32</v>
      </c>
      <c r="H275" s="24">
        <v>0</v>
      </c>
      <c r="I275" s="24">
        <f t="shared" si="4"/>
        <v>3772657.6199999987</v>
      </c>
    </row>
    <row r="276" spans="1:9" x14ac:dyDescent="0.25">
      <c r="A276" s="23" t="s">
        <v>62</v>
      </c>
      <c r="B276" s="23"/>
      <c r="C276" s="25">
        <v>42469</v>
      </c>
      <c r="D276" s="23" t="s">
        <v>63</v>
      </c>
      <c r="E276" s="23" t="s">
        <v>397</v>
      </c>
      <c r="F276" s="23"/>
      <c r="G276" s="24">
        <v>1158.22</v>
      </c>
      <c r="H276" s="24">
        <v>0</v>
      </c>
      <c r="I276" s="24">
        <f t="shared" si="4"/>
        <v>3773815.8399999989</v>
      </c>
    </row>
    <row r="277" spans="1:9" x14ac:dyDescent="0.25">
      <c r="A277" s="23" t="s">
        <v>62</v>
      </c>
      <c r="B277" s="23"/>
      <c r="C277" s="25">
        <v>42471</v>
      </c>
      <c r="D277" s="23" t="s">
        <v>63</v>
      </c>
      <c r="E277" s="23" t="s">
        <v>398</v>
      </c>
      <c r="F277" s="23"/>
      <c r="G277" s="24">
        <v>200</v>
      </c>
      <c r="H277" s="24">
        <v>0</v>
      </c>
      <c r="I277" s="24">
        <f t="shared" si="4"/>
        <v>3774015.8399999989</v>
      </c>
    </row>
    <row r="278" spans="1:9" x14ac:dyDescent="0.25">
      <c r="A278" s="23" t="s">
        <v>62</v>
      </c>
      <c r="B278" s="23"/>
      <c r="C278" s="25">
        <v>42471</v>
      </c>
      <c r="D278" s="23" t="s">
        <v>63</v>
      </c>
      <c r="E278" s="23" t="s">
        <v>399</v>
      </c>
      <c r="F278" s="23"/>
      <c r="G278" s="24">
        <v>1445.17</v>
      </c>
      <c r="H278" s="24">
        <v>0</v>
      </c>
      <c r="I278" s="24">
        <f t="shared" si="4"/>
        <v>3775461.0099999988</v>
      </c>
    </row>
    <row r="279" spans="1:9" x14ac:dyDescent="0.25">
      <c r="A279" s="23" t="s">
        <v>62</v>
      </c>
      <c r="B279" s="23"/>
      <c r="C279" s="25">
        <v>42471</v>
      </c>
      <c r="D279" s="23" t="s">
        <v>63</v>
      </c>
      <c r="E279" s="23" t="s">
        <v>400</v>
      </c>
      <c r="F279" s="23"/>
      <c r="G279" s="24">
        <v>14272.3</v>
      </c>
      <c r="H279" s="24">
        <v>0</v>
      </c>
      <c r="I279" s="24">
        <f t="shared" ref="I279:I342" si="5">I278+G279-H279</f>
        <v>3789733.3099999987</v>
      </c>
    </row>
    <row r="280" spans="1:9" x14ac:dyDescent="0.25">
      <c r="A280" s="23" t="s">
        <v>62</v>
      </c>
      <c r="B280" s="23"/>
      <c r="C280" s="25">
        <v>42471</v>
      </c>
      <c r="D280" s="23" t="s">
        <v>63</v>
      </c>
      <c r="E280" s="23" t="s">
        <v>401</v>
      </c>
      <c r="F280" s="23"/>
      <c r="G280" s="24">
        <v>1431.09</v>
      </c>
      <c r="H280" s="24">
        <v>0</v>
      </c>
      <c r="I280" s="24">
        <f t="shared" si="5"/>
        <v>3791164.3999999985</v>
      </c>
    </row>
    <row r="281" spans="1:9" x14ac:dyDescent="0.25">
      <c r="A281" s="23" t="s">
        <v>62</v>
      </c>
      <c r="B281" s="23"/>
      <c r="C281" s="25">
        <v>42471</v>
      </c>
      <c r="D281" s="23" t="s">
        <v>63</v>
      </c>
      <c r="E281" s="23" t="s">
        <v>402</v>
      </c>
      <c r="F281" s="23"/>
      <c r="G281" s="24">
        <v>2147.7399999999998</v>
      </c>
      <c r="H281" s="24">
        <v>0</v>
      </c>
      <c r="I281" s="24">
        <f t="shared" si="5"/>
        <v>3793312.1399999987</v>
      </c>
    </row>
    <row r="282" spans="1:9" x14ac:dyDescent="0.25">
      <c r="A282" s="23" t="s">
        <v>62</v>
      </c>
      <c r="B282" s="23"/>
      <c r="C282" s="25">
        <v>42471</v>
      </c>
      <c r="D282" s="23" t="s">
        <v>63</v>
      </c>
      <c r="E282" s="23" t="s">
        <v>403</v>
      </c>
      <c r="F282" s="23"/>
      <c r="G282" s="24">
        <v>63.56</v>
      </c>
      <c r="H282" s="24">
        <v>0</v>
      </c>
      <c r="I282" s="24">
        <f t="shared" si="5"/>
        <v>3793375.6999999988</v>
      </c>
    </row>
    <row r="283" spans="1:9" x14ac:dyDescent="0.25">
      <c r="A283" s="23" t="s">
        <v>62</v>
      </c>
      <c r="B283" s="23"/>
      <c r="C283" s="25">
        <v>42472</v>
      </c>
      <c r="D283" s="23" t="s">
        <v>63</v>
      </c>
      <c r="E283" s="23" t="s">
        <v>404</v>
      </c>
      <c r="F283" s="23"/>
      <c r="G283" s="24">
        <v>1842.97</v>
      </c>
      <c r="H283" s="24">
        <v>0</v>
      </c>
      <c r="I283" s="24">
        <f t="shared" si="5"/>
        <v>3795218.669999999</v>
      </c>
    </row>
    <row r="284" spans="1:9" x14ac:dyDescent="0.25">
      <c r="A284" s="23" t="s">
        <v>62</v>
      </c>
      <c r="B284" s="23"/>
      <c r="C284" s="25">
        <v>42472</v>
      </c>
      <c r="D284" s="23" t="s">
        <v>63</v>
      </c>
      <c r="E284" s="23" t="s">
        <v>405</v>
      </c>
      <c r="F284" s="23"/>
      <c r="G284" s="24">
        <v>881.36</v>
      </c>
      <c r="H284" s="24">
        <v>0</v>
      </c>
      <c r="I284" s="24">
        <f t="shared" si="5"/>
        <v>3796100.0299999989</v>
      </c>
    </row>
    <row r="285" spans="1:9" x14ac:dyDescent="0.25">
      <c r="A285" s="23" t="s">
        <v>62</v>
      </c>
      <c r="B285" s="23"/>
      <c r="C285" s="25">
        <v>42473</v>
      </c>
      <c r="D285" s="23" t="s">
        <v>63</v>
      </c>
      <c r="E285" s="23" t="s">
        <v>406</v>
      </c>
      <c r="F285" s="23"/>
      <c r="G285" s="24">
        <v>3389</v>
      </c>
      <c r="H285" s="24">
        <v>0</v>
      </c>
      <c r="I285" s="24">
        <f t="shared" si="5"/>
        <v>3799489.0299999989</v>
      </c>
    </row>
    <row r="286" spans="1:9" x14ac:dyDescent="0.25">
      <c r="A286" s="23" t="s">
        <v>62</v>
      </c>
      <c r="B286" s="23"/>
      <c r="C286" s="25">
        <v>42473</v>
      </c>
      <c r="D286" s="23" t="s">
        <v>63</v>
      </c>
      <c r="E286" s="23" t="s">
        <v>407</v>
      </c>
      <c r="F286" s="23"/>
      <c r="G286" s="24">
        <v>620</v>
      </c>
      <c r="H286" s="24">
        <v>0</v>
      </c>
      <c r="I286" s="24">
        <f t="shared" si="5"/>
        <v>3800109.0299999989</v>
      </c>
    </row>
    <row r="287" spans="1:9" x14ac:dyDescent="0.25">
      <c r="A287" s="23" t="s">
        <v>62</v>
      </c>
      <c r="B287" s="23"/>
      <c r="C287" s="25">
        <v>42473</v>
      </c>
      <c r="D287" s="23" t="s">
        <v>63</v>
      </c>
      <c r="E287" s="23" t="s">
        <v>408</v>
      </c>
      <c r="F287" s="23"/>
      <c r="G287" s="24">
        <v>1725.5</v>
      </c>
      <c r="H287" s="24">
        <v>0</v>
      </c>
      <c r="I287" s="24">
        <f t="shared" si="5"/>
        <v>3801834.5299999989</v>
      </c>
    </row>
    <row r="288" spans="1:9" x14ac:dyDescent="0.25">
      <c r="A288" s="23" t="s">
        <v>62</v>
      </c>
      <c r="B288" s="23"/>
      <c r="C288" s="25">
        <v>42473</v>
      </c>
      <c r="D288" s="23" t="s">
        <v>63</v>
      </c>
      <c r="E288" s="23" t="s">
        <v>409</v>
      </c>
      <c r="F288" s="23"/>
      <c r="G288" s="24">
        <v>574</v>
      </c>
      <c r="H288" s="24">
        <v>0</v>
      </c>
      <c r="I288" s="24">
        <f t="shared" si="5"/>
        <v>3802408.5299999989</v>
      </c>
    </row>
    <row r="289" spans="1:9" x14ac:dyDescent="0.25">
      <c r="A289" s="23" t="s">
        <v>62</v>
      </c>
      <c r="B289" s="23"/>
      <c r="C289" s="25">
        <v>42474</v>
      </c>
      <c r="D289" s="23" t="s">
        <v>63</v>
      </c>
      <c r="E289" s="23" t="s">
        <v>410</v>
      </c>
      <c r="F289" s="23"/>
      <c r="G289" s="24">
        <v>4627.12</v>
      </c>
      <c r="H289" s="24">
        <v>0</v>
      </c>
      <c r="I289" s="24">
        <f t="shared" si="5"/>
        <v>3807035.649999999</v>
      </c>
    </row>
    <row r="290" spans="1:9" x14ac:dyDescent="0.25">
      <c r="A290" s="23" t="s">
        <v>62</v>
      </c>
      <c r="B290" s="23"/>
      <c r="C290" s="25">
        <v>42474</v>
      </c>
      <c r="D290" s="23" t="s">
        <v>63</v>
      </c>
      <c r="E290" s="23" t="s">
        <v>411</v>
      </c>
      <c r="F290" s="23"/>
      <c r="G290" s="24">
        <v>4000</v>
      </c>
      <c r="H290" s="24">
        <v>0</v>
      </c>
      <c r="I290" s="24">
        <f t="shared" si="5"/>
        <v>3811035.649999999</v>
      </c>
    </row>
    <row r="291" spans="1:9" x14ac:dyDescent="0.25">
      <c r="A291" s="23" t="s">
        <v>62</v>
      </c>
      <c r="B291" s="23"/>
      <c r="C291" s="25">
        <v>42474</v>
      </c>
      <c r="D291" s="23" t="s">
        <v>63</v>
      </c>
      <c r="E291" s="23" t="s">
        <v>412</v>
      </c>
      <c r="F291" s="23"/>
      <c r="G291" s="24">
        <v>13594.14</v>
      </c>
      <c r="H291" s="24">
        <v>0</v>
      </c>
      <c r="I291" s="24">
        <f t="shared" si="5"/>
        <v>3824629.7899999991</v>
      </c>
    </row>
    <row r="292" spans="1:9" x14ac:dyDescent="0.25">
      <c r="A292" s="23" t="s">
        <v>62</v>
      </c>
      <c r="B292" s="23"/>
      <c r="C292" s="25">
        <v>42475</v>
      </c>
      <c r="D292" s="23" t="s">
        <v>63</v>
      </c>
      <c r="E292" s="23" t="s">
        <v>413</v>
      </c>
      <c r="F292" s="23"/>
      <c r="G292" s="24">
        <v>3470.34</v>
      </c>
      <c r="H292" s="24">
        <v>0</v>
      </c>
      <c r="I292" s="24">
        <f t="shared" si="5"/>
        <v>3828100.129999999</v>
      </c>
    </row>
    <row r="293" spans="1:9" x14ac:dyDescent="0.25">
      <c r="A293" s="23" t="s">
        <v>62</v>
      </c>
      <c r="B293" s="23"/>
      <c r="C293" s="25">
        <v>42475</v>
      </c>
      <c r="D293" s="23" t="s">
        <v>63</v>
      </c>
      <c r="E293" s="23" t="s">
        <v>414</v>
      </c>
      <c r="F293" s="23"/>
      <c r="G293" s="24">
        <v>361.7</v>
      </c>
      <c r="H293" s="24">
        <v>0</v>
      </c>
      <c r="I293" s="24">
        <f t="shared" si="5"/>
        <v>3828461.8299999991</v>
      </c>
    </row>
    <row r="294" spans="1:9" x14ac:dyDescent="0.25">
      <c r="A294" s="23" t="s">
        <v>62</v>
      </c>
      <c r="B294" s="23"/>
      <c r="C294" s="25">
        <v>42476</v>
      </c>
      <c r="D294" s="23" t="s">
        <v>63</v>
      </c>
      <c r="E294" s="23" t="s">
        <v>415</v>
      </c>
      <c r="F294" s="23"/>
      <c r="G294" s="24">
        <v>2529.0500000000002</v>
      </c>
      <c r="H294" s="24">
        <v>0</v>
      </c>
      <c r="I294" s="24">
        <f t="shared" si="5"/>
        <v>3830990.879999999</v>
      </c>
    </row>
    <row r="295" spans="1:9" x14ac:dyDescent="0.25">
      <c r="A295" s="23" t="s">
        <v>62</v>
      </c>
      <c r="B295" s="23"/>
      <c r="C295" s="25">
        <v>42478</v>
      </c>
      <c r="D295" s="23" t="s">
        <v>63</v>
      </c>
      <c r="E295" s="23" t="s">
        <v>416</v>
      </c>
      <c r="F295" s="23"/>
      <c r="G295" s="24">
        <v>3000</v>
      </c>
      <c r="H295" s="24">
        <v>0</v>
      </c>
      <c r="I295" s="24">
        <f t="shared" si="5"/>
        <v>3833990.879999999</v>
      </c>
    </row>
    <row r="296" spans="1:9" x14ac:dyDescent="0.25">
      <c r="A296" s="23" t="s">
        <v>62</v>
      </c>
      <c r="B296" s="23"/>
      <c r="C296" s="25">
        <v>42478</v>
      </c>
      <c r="D296" s="23" t="s">
        <v>63</v>
      </c>
      <c r="E296" s="23" t="s">
        <v>417</v>
      </c>
      <c r="F296" s="23"/>
      <c r="G296" s="24">
        <v>1283.6600000000001</v>
      </c>
      <c r="H296" s="24">
        <v>0</v>
      </c>
      <c r="I296" s="24">
        <f t="shared" si="5"/>
        <v>3835274.5399999991</v>
      </c>
    </row>
    <row r="297" spans="1:9" x14ac:dyDescent="0.25">
      <c r="A297" s="23" t="s">
        <v>62</v>
      </c>
      <c r="B297" s="23"/>
      <c r="C297" s="25">
        <v>42479</v>
      </c>
      <c r="D297" s="23" t="s">
        <v>63</v>
      </c>
      <c r="E297" s="23" t="s">
        <v>418</v>
      </c>
      <c r="F297" s="23"/>
      <c r="G297" s="24">
        <v>25225</v>
      </c>
      <c r="H297" s="24">
        <v>0</v>
      </c>
      <c r="I297" s="24">
        <f t="shared" si="5"/>
        <v>3860499.5399999991</v>
      </c>
    </row>
    <row r="298" spans="1:9" x14ac:dyDescent="0.25">
      <c r="A298" s="23" t="s">
        <v>62</v>
      </c>
      <c r="B298" s="23"/>
      <c r="C298" s="25">
        <v>42479</v>
      </c>
      <c r="D298" s="23" t="s">
        <v>63</v>
      </c>
      <c r="E298" s="23" t="s">
        <v>419</v>
      </c>
      <c r="F298" s="23"/>
      <c r="G298" s="24">
        <v>3003.16</v>
      </c>
      <c r="H298" s="24">
        <v>0</v>
      </c>
      <c r="I298" s="24">
        <f t="shared" si="5"/>
        <v>3863502.6999999993</v>
      </c>
    </row>
    <row r="299" spans="1:9" x14ac:dyDescent="0.25">
      <c r="A299" s="23" t="s">
        <v>62</v>
      </c>
      <c r="B299" s="23"/>
      <c r="C299" s="25">
        <v>42479</v>
      </c>
      <c r="D299" s="23" t="s">
        <v>63</v>
      </c>
      <c r="E299" s="23" t="s">
        <v>420</v>
      </c>
      <c r="F299" s="23"/>
      <c r="G299" s="24">
        <v>3825</v>
      </c>
      <c r="H299" s="24">
        <v>0</v>
      </c>
      <c r="I299" s="24">
        <f t="shared" si="5"/>
        <v>3867327.6999999993</v>
      </c>
    </row>
    <row r="300" spans="1:9" x14ac:dyDescent="0.25">
      <c r="A300" s="23" t="s">
        <v>62</v>
      </c>
      <c r="B300" s="23"/>
      <c r="C300" s="25">
        <v>42480</v>
      </c>
      <c r="D300" s="23" t="s">
        <v>63</v>
      </c>
      <c r="E300" s="23" t="s">
        <v>421</v>
      </c>
      <c r="F300" s="23"/>
      <c r="G300" s="24">
        <v>483.05</v>
      </c>
      <c r="H300" s="24">
        <v>0</v>
      </c>
      <c r="I300" s="24">
        <f t="shared" si="5"/>
        <v>3867810.7499999991</v>
      </c>
    </row>
    <row r="301" spans="1:9" x14ac:dyDescent="0.25">
      <c r="A301" s="23" t="s">
        <v>62</v>
      </c>
      <c r="B301" s="23"/>
      <c r="C301" s="25">
        <v>42480</v>
      </c>
      <c r="D301" s="23" t="s">
        <v>63</v>
      </c>
      <c r="E301" s="23" t="s">
        <v>422</v>
      </c>
      <c r="F301" s="23"/>
      <c r="G301" s="24">
        <v>275.55</v>
      </c>
      <c r="H301" s="24">
        <v>0</v>
      </c>
      <c r="I301" s="24">
        <f t="shared" si="5"/>
        <v>3868086.2999999989</v>
      </c>
    </row>
    <row r="302" spans="1:9" x14ac:dyDescent="0.25">
      <c r="A302" s="23" t="s">
        <v>62</v>
      </c>
      <c r="B302" s="23"/>
      <c r="C302" s="25">
        <v>42481</v>
      </c>
      <c r="D302" s="23" t="s">
        <v>63</v>
      </c>
      <c r="E302" s="23" t="s">
        <v>423</v>
      </c>
      <c r="F302" s="23"/>
      <c r="G302" s="24">
        <v>5525</v>
      </c>
      <c r="H302" s="24">
        <v>0</v>
      </c>
      <c r="I302" s="24">
        <f t="shared" si="5"/>
        <v>3873611.2999999989</v>
      </c>
    </row>
    <row r="303" spans="1:9" x14ac:dyDescent="0.25">
      <c r="A303" s="23" t="s">
        <v>62</v>
      </c>
      <c r="B303" s="23"/>
      <c r="C303" s="25">
        <v>42482</v>
      </c>
      <c r="D303" s="23" t="s">
        <v>63</v>
      </c>
      <c r="E303" s="23" t="s">
        <v>424</v>
      </c>
      <c r="F303" s="23"/>
      <c r="G303" s="24">
        <v>16700.39</v>
      </c>
      <c r="H303" s="24">
        <v>0</v>
      </c>
      <c r="I303" s="24">
        <f t="shared" si="5"/>
        <v>3890311.689999999</v>
      </c>
    </row>
    <row r="304" spans="1:9" x14ac:dyDescent="0.25">
      <c r="A304" s="23" t="s">
        <v>62</v>
      </c>
      <c r="B304" s="23"/>
      <c r="C304" s="25">
        <v>42482</v>
      </c>
      <c r="D304" s="23" t="s">
        <v>63</v>
      </c>
      <c r="E304" s="23" t="s">
        <v>425</v>
      </c>
      <c r="F304" s="23"/>
      <c r="G304" s="24">
        <v>5856</v>
      </c>
      <c r="H304" s="24">
        <v>0</v>
      </c>
      <c r="I304" s="24">
        <f t="shared" si="5"/>
        <v>3896167.689999999</v>
      </c>
    </row>
    <row r="305" spans="1:9" x14ac:dyDescent="0.25">
      <c r="A305" s="23" t="s">
        <v>62</v>
      </c>
      <c r="B305" s="23"/>
      <c r="C305" s="25">
        <v>42482</v>
      </c>
      <c r="D305" s="23" t="s">
        <v>63</v>
      </c>
      <c r="E305" s="23" t="s">
        <v>426</v>
      </c>
      <c r="F305" s="23"/>
      <c r="G305" s="24">
        <v>1651.48</v>
      </c>
      <c r="H305" s="24">
        <v>0</v>
      </c>
      <c r="I305" s="24">
        <f t="shared" si="5"/>
        <v>3897819.169999999</v>
      </c>
    </row>
    <row r="306" spans="1:9" x14ac:dyDescent="0.25">
      <c r="A306" s="23" t="s">
        <v>62</v>
      </c>
      <c r="B306" s="23"/>
      <c r="C306" s="25">
        <v>42483</v>
      </c>
      <c r="D306" s="23" t="s">
        <v>63</v>
      </c>
      <c r="E306" s="23" t="s">
        <v>427</v>
      </c>
      <c r="F306" s="23"/>
      <c r="G306" s="24">
        <v>2128.88</v>
      </c>
      <c r="H306" s="24">
        <v>0</v>
      </c>
      <c r="I306" s="24">
        <f t="shared" si="5"/>
        <v>3899948.0499999989</v>
      </c>
    </row>
    <row r="307" spans="1:9" x14ac:dyDescent="0.25">
      <c r="A307" s="23" t="s">
        <v>62</v>
      </c>
      <c r="B307" s="23"/>
      <c r="C307" s="25">
        <v>42485</v>
      </c>
      <c r="D307" s="23" t="s">
        <v>63</v>
      </c>
      <c r="E307" s="23" t="s">
        <v>428</v>
      </c>
      <c r="F307" s="23"/>
      <c r="G307" s="24">
        <v>340</v>
      </c>
      <c r="H307" s="24">
        <v>0</v>
      </c>
      <c r="I307" s="24">
        <f t="shared" si="5"/>
        <v>3900288.0499999989</v>
      </c>
    </row>
    <row r="308" spans="1:9" x14ac:dyDescent="0.25">
      <c r="A308" s="23" t="s">
        <v>62</v>
      </c>
      <c r="B308" s="23"/>
      <c r="C308" s="25">
        <v>42485</v>
      </c>
      <c r="D308" s="23" t="s">
        <v>63</v>
      </c>
      <c r="E308" s="23" t="s">
        <v>429</v>
      </c>
      <c r="F308" s="23"/>
      <c r="G308" s="24">
        <v>202.37</v>
      </c>
      <c r="H308" s="24">
        <v>0</v>
      </c>
      <c r="I308" s="24">
        <f t="shared" si="5"/>
        <v>3900490.419999999</v>
      </c>
    </row>
    <row r="309" spans="1:9" x14ac:dyDescent="0.25">
      <c r="A309" s="23" t="s">
        <v>62</v>
      </c>
      <c r="B309" s="23"/>
      <c r="C309" s="25">
        <v>42485</v>
      </c>
      <c r="D309" s="23" t="s">
        <v>63</v>
      </c>
      <c r="E309" s="23" t="s">
        <v>430</v>
      </c>
      <c r="F309" s="23"/>
      <c r="G309" s="24">
        <v>6158.78</v>
      </c>
      <c r="H309" s="24">
        <v>0</v>
      </c>
      <c r="I309" s="24">
        <f t="shared" si="5"/>
        <v>3906649.1999999988</v>
      </c>
    </row>
    <row r="310" spans="1:9" x14ac:dyDescent="0.25">
      <c r="A310" s="23" t="s">
        <v>62</v>
      </c>
      <c r="B310" s="23"/>
      <c r="C310" s="25">
        <v>42485</v>
      </c>
      <c r="D310" s="23" t="s">
        <v>63</v>
      </c>
      <c r="E310" s="23" t="s">
        <v>431</v>
      </c>
      <c r="F310" s="23"/>
      <c r="G310" s="24">
        <v>2245.75</v>
      </c>
      <c r="H310" s="24">
        <v>0</v>
      </c>
      <c r="I310" s="24">
        <f t="shared" si="5"/>
        <v>3908894.9499999988</v>
      </c>
    </row>
    <row r="311" spans="1:9" x14ac:dyDescent="0.25">
      <c r="A311" s="23" t="s">
        <v>62</v>
      </c>
      <c r="B311" s="23"/>
      <c r="C311" s="25">
        <v>42485</v>
      </c>
      <c r="D311" s="23" t="s">
        <v>63</v>
      </c>
      <c r="E311" s="23" t="s">
        <v>432</v>
      </c>
      <c r="F311" s="23"/>
      <c r="G311" s="24">
        <v>1247.45</v>
      </c>
      <c r="H311" s="24">
        <v>0</v>
      </c>
      <c r="I311" s="24">
        <f t="shared" si="5"/>
        <v>3910142.399999999</v>
      </c>
    </row>
    <row r="312" spans="1:9" x14ac:dyDescent="0.25">
      <c r="A312" s="23" t="s">
        <v>62</v>
      </c>
      <c r="B312" s="23"/>
      <c r="C312" s="25">
        <v>42485</v>
      </c>
      <c r="D312" s="23" t="s">
        <v>63</v>
      </c>
      <c r="E312" s="23" t="s">
        <v>433</v>
      </c>
      <c r="F312" s="23"/>
      <c r="G312" s="24">
        <v>3106.65</v>
      </c>
      <c r="H312" s="24">
        <v>0</v>
      </c>
      <c r="I312" s="24">
        <f t="shared" si="5"/>
        <v>3913249.0499999989</v>
      </c>
    </row>
    <row r="313" spans="1:9" x14ac:dyDescent="0.25">
      <c r="A313" s="23" t="s">
        <v>62</v>
      </c>
      <c r="B313" s="23"/>
      <c r="C313" s="25">
        <v>42486</v>
      </c>
      <c r="D313" s="23" t="s">
        <v>63</v>
      </c>
      <c r="E313" s="23" t="s">
        <v>434</v>
      </c>
      <c r="F313" s="23"/>
      <c r="G313" s="24">
        <v>16615.05</v>
      </c>
      <c r="H313" s="24">
        <v>0</v>
      </c>
      <c r="I313" s="24">
        <f t="shared" si="5"/>
        <v>3929864.0999999987</v>
      </c>
    </row>
    <row r="314" spans="1:9" x14ac:dyDescent="0.25">
      <c r="A314" s="23" t="s">
        <v>62</v>
      </c>
      <c r="B314" s="23"/>
      <c r="C314" s="25">
        <v>42486</v>
      </c>
      <c r="D314" s="23" t="s">
        <v>63</v>
      </c>
      <c r="E314" s="23" t="s">
        <v>435</v>
      </c>
      <c r="F314" s="23"/>
      <c r="G314" s="24">
        <v>1584</v>
      </c>
      <c r="H314" s="24">
        <v>0</v>
      </c>
      <c r="I314" s="24">
        <f t="shared" si="5"/>
        <v>3931448.0999999987</v>
      </c>
    </row>
    <row r="315" spans="1:9" x14ac:dyDescent="0.25">
      <c r="A315" s="23" t="s">
        <v>62</v>
      </c>
      <c r="B315" s="23"/>
      <c r="C315" s="25">
        <v>42486</v>
      </c>
      <c r="D315" s="23" t="s">
        <v>63</v>
      </c>
      <c r="E315" s="23" t="s">
        <v>436</v>
      </c>
      <c r="F315" s="23"/>
      <c r="G315" s="24">
        <v>483.05</v>
      </c>
      <c r="H315" s="24">
        <v>0</v>
      </c>
      <c r="I315" s="24">
        <f t="shared" si="5"/>
        <v>3931931.1499999985</v>
      </c>
    </row>
    <row r="316" spans="1:9" x14ac:dyDescent="0.25">
      <c r="A316" s="23" t="s">
        <v>62</v>
      </c>
      <c r="B316" s="23"/>
      <c r="C316" s="25">
        <v>42486</v>
      </c>
      <c r="D316" s="23" t="s">
        <v>63</v>
      </c>
      <c r="E316" s="23" t="s">
        <v>437</v>
      </c>
      <c r="F316" s="23"/>
      <c r="G316" s="24">
        <v>300</v>
      </c>
      <c r="H316" s="24">
        <v>0</v>
      </c>
      <c r="I316" s="24">
        <f t="shared" si="5"/>
        <v>3932231.1499999985</v>
      </c>
    </row>
    <row r="317" spans="1:9" x14ac:dyDescent="0.25">
      <c r="A317" s="23" t="s">
        <v>62</v>
      </c>
      <c r="B317" s="23"/>
      <c r="C317" s="25">
        <v>42487</v>
      </c>
      <c r="D317" s="23" t="s">
        <v>63</v>
      </c>
      <c r="E317" s="23" t="s">
        <v>438</v>
      </c>
      <c r="F317" s="23"/>
      <c r="G317" s="24">
        <v>780.56</v>
      </c>
      <c r="H317" s="24">
        <v>0</v>
      </c>
      <c r="I317" s="24">
        <f t="shared" si="5"/>
        <v>3933011.7099999986</v>
      </c>
    </row>
    <row r="318" spans="1:9" x14ac:dyDescent="0.25">
      <c r="A318" s="23" t="s">
        <v>62</v>
      </c>
      <c r="B318" s="23"/>
      <c r="C318" s="25">
        <v>42487</v>
      </c>
      <c r="D318" s="23" t="s">
        <v>63</v>
      </c>
      <c r="E318" s="23" t="s">
        <v>439</v>
      </c>
      <c r="F318" s="23"/>
      <c r="G318" s="24">
        <v>1211.8599999999999</v>
      </c>
      <c r="H318" s="24">
        <v>0</v>
      </c>
      <c r="I318" s="24">
        <f t="shared" si="5"/>
        <v>3934223.5699999984</v>
      </c>
    </row>
    <row r="319" spans="1:9" x14ac:dyDescent="0.25">
      <c r="A319" s="23" t="s">
        <v>62</v>
      </c>
      <c r="B319" s="23"/>
      <c r="C319" s="25">
        <v>42488</v>
      </c>
      <c r="D319" s="23" t="s">
        <v>63</v>
      </c>
      <c r="E319" s="23" t="s">
        <v>440</v>
      </c>
      <c r="F319" s="23"/>
      <c r="G319" s="24">
        <v>1000</v>
      </c>
      <c r="H319" s="24">
        <v>0</v>
      </c>
      <c r="I319" s="24">
        <f t="shared" si="5"/>
        <v>3935223.5699999984</v>
      </c>
    </row>
    <row r="320" spans="1:9" x14ac:dyDescent="0.25">
      <c r="A320" s="23" t="s">
        <v>62</v>
      </c>
      <c r="B320" s="23"/>
      <c r="C320" s="25">
        <v>42489</v>
      </c>
      <c r="D320" s="23" t="s">
        <v>63</v>
      </c>
      <c r="E320" s="23" t="s">
        <v>441</v>
      </c>
      <c r="F320" s="23"/>
      <c r="G320" s="24">
        <v>101</v>
      </c>
      <c r="H320" s="24">
        <v>0</v>
      </c>
      <c r="I320" s="24">
        <f t="shared" si="5"/>
        <v>3935324.5699999984</v>
      </c>
    </row>
    <row r="321" spans="1:9" x14ac:dyDescent="0.25">
      <c r="A321" s="23" t="s">
        <v>62</v>
      </c>
      <c r="B321" s="23"/>
      <c r="C321" s="25">
        <v>42490</v>
      </c>
      <c r="D321" s="23" t="s">
        <v>63</v>
      </c>
      <c r="E321" s="23" t="s">
        <v>442</v>
      </c>
      <c r="F321" s="23"/>
      <c r="G321" s="24">
        <v>6405.14</v>
      </c>
      <c r="H321" s="24">
        <v>0</v>
      </c>
      <c r="I321" s="24">
        <f t="shared" si="5"/>
        <v>3941729.7099999986</v>
      </c>
    </row>
    <row r="322" spans="1:9" x14ac:dyDescent="0.25">
      <c r="A322" s="23" t="s">
        <v>62</v>
      </c>
      <c r="B322" s="23"/>
      <c r="C322" s="25">
        <v>42490</v>
      </c>
      <c r="D322" s="23" t="s">
        <v>63</v>
      </c>
      <c r="E322" s="23" t="s">
        <v>443</v>
      </c>
      <c r="F322" s="23"/>
      <c r="G322" s="24">
        <v>593.22</v>
      </c>
      <c r="H322" s="24">
        <v>0</v>
      </c>
      <c r="I322" s="24">
        <f t="shared" si="5"/>
        <v>3942322.9299999988</v>
      </c>
    </row>
    <row r="323" spans="1:9" x14ac:dyDescent="0.25">
      <c r="A323" s="23" t="s">
        <v>62</v>
      </c>
      <c r="B323" s="23"/>
      <c r="C323" s="25">
        <v>42490</v>
      </c>
      <c r="D323" s="23" t="s">
        <v>63</v>
      </c>
      <c r="E323" s="23" t="s">
        <v>444</v>
      </c>
      <c r="F323" s="23"/>
      <c r="G323" s="24">
        <v>23691.9</v>
      </c>
      <c r="H323" s="24">
        <v>0</v>
      </c>
      <c r="I323" s="24">
        <f t="shared" si="5"/>
        <v>3966014.8299999987</v>
      </c>
    </row>
    <row r="324" spans="1:9" x14ac:dyDescent="0.25">
      <c r="A324" s="23" t="s">
        <v>62</v>
      </c>
      <c r="B324" s="23"/>
      <c r="C324" s="25">
        <v>42490</v>
      </c>
      <c r="D324" s="23" t="s">
        <v>63</v>
      </c>
      <c r="E324" s="23" t="s">
        <v>444</v>
      </c>
      <c r="F324" s="23"/>
      <c r="G324" s="24">
        <v>5001.37</v>
      </c>
      <c r="H324" s="24">
        <v>0</v>
      </c>
      <c r="I324" s="24">
        <f t="shared" si="5"/>
        <v>3971016.1999999988</v>
      </c>
    </row>
    <row r="325" spans="1:9" x14ac:dyDescent="0.25">
      <c r="A325" s="23" t="s">
        <v>62</v>
      </c>
      <c r="B325" s="23"/>
      <c r="C325" s="25">
        <v>42490</v>
      </c>
      <c r="D325" s="23" t="s">
        <v>63</v>
      </c>
      <c r="E325" s="23" t="s">
        <v>444</v>
      </c>
      <c r="F325" s="23"/>
      <c r="G325" s="24">
        <v>412.62</v>
      </c>
      <c r="H325" s="24">
        <v>0</v>
      </c>
      <c r="I325" s="24">
        <f t="shared" si="5"/>
        <v>3971428.8199999989</v>
      </c>
    </row>
    <row r="326" spans="1:9" x14ac:dyDescent="0.25">
      <c r="A326" s="23" t="s">
        <v>62</v>
      </c>
      <c r="B326" s="23"/>
      <c r="C326" s="25">
        <v>42490</v>
      </c>
      <c r="D326" s="23" t="s">
        <v>63</v>
      </c>
      <c r="E326" s="23" t="s">
        <v>444</v>
      </c>
      <c r="F326" s="23"/>
      <c r="G326" s="24">
        <v>688.68</v>
      </c>
      <c r="H326" s="24">
        <v>0</v>
      </c>
      <c r="I326" s="24">
        <f t="shared" si="5"/>
        <v>3972117.4999999991</v>
      </c>
    </row>
    <row r="327" spans="1:9" x14ac:dyDescent="0.25">
      <c r="A327" s="23" t="s">
        <v>62</v>
      </c>
      <c r="B327" s="23"/>
      <c r="C327" s="25">
        <v>42491</v>
      </c>
      <c r="D327" s="23" t="s">
        <v>63</v>
      </c>
      <c r="E327" s="23" t="s">
        <v>445</v>
      </c>
      <c r="F327" s="23"/>
      <c r="G327" s="24">
        <v>65632.92</v>
      </c>
      <c r="H327" s="24">
        <v>0</v>
      </c>
      <c r="I327" s="24">
        <f t="shared" si="5"/>
        <v>4037750.419999999</v>
      </c>
    </row>
    <row r="328" spans="1:9" x14ac:dyDescent="0.25">
      <c r="A328" s="23" t="s">
        <v>62</v>
      </c>
      <c r="B328" s="23"/>
      <c r="C328" s="25">
        <v>42491</v>
      </c>
      <c r="D328" s="23" t="s">
        <v>63</v>
      </c>
      <c r="E328" s="23" t="s">
        <v>446</v>
      </c>
      <c r="F328" s="23"/>
      <c r="G328" s="24">
        <v>441.6</v>
      </c>
      <c r="H328" s="24">
        <v>0</v>
      </c>
      <c r="I328" s="24">
        <f t="shared" si="5"/>
        <v>4038192.0199999991</v>
      </c>
    </row>
    <row r="329" spans="1:9" x14ac:dyDescent="0.25">
      <c r="A329" s="23" t="s">
        <v>62</v>
      </c>
      <c r="B329" s="23"/>
      <c r="C329" s="25">
        <v>42492</v>
      </c>
      <c r="D329" s="23" t="s">
        <v>63</v>
      </c>
      <c r="E329" s="23" t="s">
        <v>447</v>
      </c>
      <c r="F329" s="23"/>
      <c r="G329" s="24">
        <v>642.96</v>
      </c>
      <c r="H329" s="24">
        <v>0</v>
      </c>
      <c r="I329" s="24">
        <f t="shared" si="5"/>
        <v>4038834.9799999991</v>
      </c>
    </row>
    <row r="330" spans="1:9" x14ac:dyDescent="0.25">
      <c r="A330" s="23" t="s">
        <v>62</v>
      </c>
      <c r="B330" s="23"/>
      <c r="C330" s="25">
        <v>42492</v>
      </c>
      <c r="D330" s="23" t="s">
        <v>63</v>
      </c>
      <c r="E330" s="23" t="s">
        <v>448</v>
      </c>
      <c r="F330" s="23"/>
      <c r="G330" s="24">
        <v>1503.22</v>
      </c>
      <c r="H330" s="24">
        <v>0</v>
      </c>
      <c r="I330" s="24">
        <f t="shared" si="5"/>
        <v>4040338.1999999993</v>
      </c>
    </row>
    <row r="331" spans="1:9" x14ac:dyDescent="0.25">
      <c r="A331" s="23" t="s">
        <v>62</v>
      </c>
      <c r="B331" s="23"/>
      <c r="C331" s="25">
        <v>42493</v>
      </c>
      <c r="D331" s="23" t="s">
        <v>63</v>
      </c>
      <c r="E331" s="23" t="s">
        <v>449</v>
      </c>
      <c r="F331" s="23"/>
      <c r="G331" s="24">
        <v>6700</v>
      </c>
      <c r="H331" s="24">
        <v>0</v>
      </c>
      <c r="I331" s="24">
        <f t="shared" si="5"/>
        <v>4047038.1999999993</v>
      </c>
    </row>
    <row r="332" spans="1:9" x14ac:dyDescent="0.25">
      <c r="A332" s="23" t="s">
        <v>62</v>
      </c>
      <c r="B332" s="23"/>
      <c r="C332" s="25">
        <v>42495</v>
      </c>
      <c r="D332" s="23" t="s">
        <v>63</v>
      </c>
      <c r="E332" s="23" t="s">
        <v>450</v>
      </c>
      <c r="F332" s="23"/>
      <c r="G332" s="24">
        <v>11631</v>
      </c>
      <c r="H332" s="24">
        <v>0</v>
      </c>
      <c r="I332" s="24">
        <f t="shared" si="5"/>
        <v>4058669.1999999993</v>
      </c>
    </row>
    <row r="333" spans="1:9" x14ac:dyDescent="0.25">
      <c r="A333" s="23" t="s">
        <v>62</v>
      </c>
      <c r="B333" s="23"/>
      <c r="C333" s="25">
        <v>42499</v>
      </c>
      <c r="D333" s="23" t="s">
        <v>63</v>
      </c>
      <c r="E333" s="23" t="s">
        <v>451</v>
      </c>
      <c r="F333" s="23"/>
      <c r="G333" s="24">
        <v>8555.25</v>
      </c>
      <c r="H333" s="24">
        <v>0</v>
      </c>
      <c r="I333" s="24">
        <f t="shared" si="5"/>
        <v>4067224.4499999993</v>
      </c>
    </row>
    <row r="334" spans="1:9" x14ac:dyDescent="0.25">
      <c r="A334" s="23" t="s">
        <v>62</v>
      </c>
      <c r="B334" s="23"/>
      <c r="C334" s="25">
        <v>42500</v>
      </c>
      <c r="D334" s="23" t="s">
        <v>63</v>
      </c>
      <c r="E334" s="23" t="s">
        <v>452</v>
      </c>
      <c r="F334" s="23"/>
      <c r="G334" s="24">
        <v>15015.15</v>
      </c>
      <c r="H334" s="24">
        <v>0</v>
      </c>
      <c r="I334" s="24">
        <f t="shared" si="5"/>
        <v>4082239.5999999992</v>
      </c>
    </row>
    <row r="335" spans="1:9" x14ac:dyDescent="0.25">
      <c r="A335" s="23" t="s">
        <v>62</v>
      </c>
      <c r="B335" s="23"/>
      <c r="C335" s="25">
        <v>42500</v>
      </c>
      <c r="D335" s="23" t="s">
        <v>63</v>
      </c>
      <c r="E335" s="23" t="s">
        <v>453</v>
      </c>
      <c r="F335" s="23"/>
      <c r="G335" s="24">
        <v>110643.58</v>
      </c>
      <c r="H335" s="24">
        <v>0</v>
      </c>
      <c r="I335" s="24">
        <f t="shared" si="5"/>
        <v>4192883.1799999992</v>
      </c>
    </row>
    <row r="336" spans="1:9" x14ac:dyDescent="0.25">
      <c r="A336" s="23" t="s">
        <v>62</v>
      </c>
      <c r="B336" s="23"/>
      <c r="C336" s="25">
        <v>42500</v>
      </c>
      <c r="D336" s="23" t="s">
        <v>63</v>
      </c>
      <c r="E336" s="23" t="s">
        <v>454</v>
      </c>
      <c r="F336" s="23"/>
      <c r="G336" s="24">
        <v>2670</v>
      </c>
      <c r="H336" s="24">
        <v>0</v>
      </c>
      <c r="I336" s="24">
        <f t="shared" si="5"/>
        <v>4195553.18</v>
      </c>
    </row>
    <row r="337" spans="1:9" x14ac:dyDescent="0.25">
      <c r="A337" s="23" t="s">
        <v>62</v>
      </c>
      <c r="B337" s="23"/>
      <c r="C337" s="25">
        <v>42500</v>
      </c>
      <c r="D337" s="23" t="s">
        <v>63</v>
      </c>
      <c r="E337" s="23" t="s">
        <v>455</v>
      </c>
      <c r="F337" s="23"/>
      <c r="G337" s="24">
        <v>543.79999999999995</v>
      </c>
      <c r="H337" s="24">
        <v>0</v>
      </c>
      <c r="I337" s="24">
        <f t="shared" si="5"/>
        <v>4196096.9799999995</v>
      </c>
    </row>
    <row r="338" spans="1:9" x14ac:dyDescent="0.25">
      <c r="A338" s="23" t="s">
        <v>62</v>
      </c>
      <c r="B338" s="23"/>
      <c r="C338" s="25">
        <v>42500</v>
      </c>
      <c r="D338" s="23" t="s">
        <v>63</v>
      </c>
      <c r="E338" s="23" t="s">
        <v>456</v>
      </c>
      <c r="F338" s="23"/>
      <c r="G338" s="24">
        <v>1855.8</v>
      </c>
      <c r="H338" s="24">
        <v>0</v>
      </c>
      <c r="I338" s="24">
        <f t="shared" si="5"/>
        <v>4197952.7799999993</v>
      </c>
    </row>
    <row r="339" spans="1:9" x14ac:dyDescent="0.25">
      <c r="A339" s="23" t="s">
        <v>62</v>
      </c>
      <c r="B339" s="23"/>
      <c r="C339" s="25">
        <v>42500</v>
      </c>
      <c r="D339" s="23" t="s">
        <v>63</v>
      </c>
      <c r="E339" s="23" t="s">
        <v>457</v>
      </c>
      <c r="F339" s="23"/>
      <c r="G339" s="24">
        <v>276.39999999999998</v>
      </c>
      <c r="H339" s="24">
        <v>0</v>
      </c>
      <c r="I339" s="24">
        <f t="shared" si="5"/>
        <v>4198229.18</v>
      </c>
    </row>
    <row r="340" spans="1:9" x14ac:dyDescent="0.25">
      <c r="A340" s="23" t="s">
        <v>62</v>
      </c>
      <c r="B340" s="23"/>
      <c r="C340" s="25">
        <v>42500</v>
      </c>
      <c r="D340" s="23" t="s">
        <v>63</v>
      </c>
      <c r="E340" s="23" t="s">
        <v>458</v>
      </c>
      <c r="F340" s="23"/>
      <c r="G340" s="24">
        <v>680</v>
      </c>
      <c r="H340" s="24">
        <v>0</v>
      </c>
      <c r="I340" s="24">
        <f t="shared" si="5"/>
        <v>4198909.18</v>
      </c>
    </row>
    <row r="341" spans="1:9" x14ac:dyDescent="0.25">
      <c r="A341" s="23" t="s">
        <v>62</v>
      </c>
      <c r="B341" s="23"/>
      <c r="C341" s="25">
        <v>42501</v>
      </c>
      <c r="D341" s="23" t="s">
        <v>63</v>
      </c>
      <c r="E341" s="23" t="s">
        <v>459</v>
      </c>
      <c r="F341" s="23"/>
      <c r="G341" s="24">
        <v>1510.96</v>
      </c>
      <c r="H341" s="24">
        <v>0</v>
      </c>
      <c r="I341" s="24">
        <f t="shared" si="5"/>
        <v>4200420.1399999997</v>
      </c>
    </row>
    <row r="342" spans="1:9" x14ac:dyDescent="0.25">
      <c r="A342" s="23" t="s">
        <v>62</v>
      </c>
      <c r="B342" s="23"/>
      <c r="C342" s="25">
        <v>42503</v>
      </c>
      <c r="D342" s="23" t="s">
        <v>63</v>
      </c>
      <c r="E342" s="23" t="s">
        <v>460</v>
      </c>
      <c r="F342" s="23"/>
      <c r="G342" s="24">
        <v>22090</v>
      </c>
      <c r="H342" s="24">
        <v>0</v>
      </c>
      <c r="I342" s="24">
        <f t="shared" si="5"/>
        <v>4222510.1399999997</v>
      </c>
    </row>
    <row r="343" spans="1:9" x14ac:dyDescent="0.25">
      <c r="A343" s="23" t="s">
        <v>62</v>
      </c>
      <c r="B343" s="23"/>
      <c r="C343" s="25">
        <v>42504</v>
      </c>
      <c r="D343" s="23" t="s">
        <v>63</v>
      </c>
      <c r="E343" s="23" t="s">
        <v>461</v>
      </c>
      <c r="F343" s="23"/>
      <c r="G343" s="24">
        <v>2140.61</v>
      </c>
      <c r="H343" s="24">
        <v>0</v>
      </c>
      <c r="I343" s="24">
        <f t="shared" ref="I343:I406" si="6">I342+G343-H343</f>
        <v>4224650.75</v>
      </c>
    </row>
    <row r="344" spans="1:9" x14ac:dyDescent="0.25">
      <c r="A344" s="23" t="s">
        <v>62</v>
      </c>
      <c r="B344" s="23"/>
      <c r="C344" s="25">
        <v>42506</v>
      </c>
      <c r="D344" s="23" t="s">
        <v>63</v>
      </c>
      <c r="E344" s="23" t="s">
        <v>462</v>
      </c>
      <c r="F344" s="23"/>
      <c r="G344" s="24">
        <v>1410</v>
      </c>
      <c r="H344" s="24">
        <v>0</v>
      </c>
      <c r="I344" s="24">
        <f t="shared" si="6"/>
        <v>4226060.75</v>
      </c>
    </row>
    <row r="345" spans="1:9" x14ac:dyDescent="0.25">
      <c r="A345" s="23" t="s">
        <v>62</v>
      </c>
      <c r="B345" s="23"/>
      <c r="C345" s="25">
        <v>42507</v>
      </c>
      <c r="D345" s="23" t="s">
        <v>63</v>
      </c>
      <c r="E345" s="23" t="s">
        <v>463</v>
      </c>
      <c r="F345" s="23"/>
      <c r="G345" s="24">
        <v>1290</v>
      </c>
      <c r="H345" s="24">
        <v>0</v>
      </c>
      <c r="I345" s="24">
        <f t="shared" si="6"/>
        <v>4227350.75</v>
      </c>
    </row>
    <row r="346" spans="1:9" x14ac:dyDescent="0.25">
      <c r="A346" s="23" t="s">
        <v>62</v>
      </c>
      <c r="B346" s="23"/>
      <c r="C346" s="25">
        <v>42507</v>
      </c>
      <c r="D346" s="23" t="s">
        <v>63</v>
      </c>
      <c r="E346" s="23" t="s">
        <v>464</v>
      </c>
      <c r="F346" s="23"/>
      <c r="G346" s="24">
        <v>13250</v>
      </c>
      <c r="H346" s="24">
        <v>0</v>
      </c>
      <c r="I346" s="24">
        <f t="shared" si="6"/>
        <v>4240600.75</v>
      </c>
    </row>
    <row r="347" spans="1:9" x14ac:dyDescent="0.25">
      <c r="A347" s="23" t="s">
        <v>62</v>
      </c>
      <c r="B347" s="23"/>
      <c r="C347" s="25">
        <v>42507</v>
      </c>
      <c r="D347" s="23" t="s">
        <v>63</v>
      </c>
      <c r="E347" s="23" t="s">
        <v>465</v>
      </c>
      <c r="F347" s="23"/>
      <c r="G347" s="24">
        <v>142746.22</v>
      </c>
      <c r="H347" s="24">
        <v>0</v>
      </c>
      <c r="I347" s="24">
        <f t="shared" si="6"/>
        <v>4383346.97</v>
      </c>
    </row>
    <row r="348" spans="1:9" x14ac:dyDescent="0.25">
      <c r="A348" s="23" t="s">
        <v>62</v>
      </c>
      <c r="B348" s="23"/>
      <c r="C348" s="25">
        <v>42509</v>
      </c>
      <c r="D348" s="23" t="s">
        <v>63</v>
      </c>
      <c r="E348" s="23" t="s">
        <v>466</v>
      </c>
      <c r="F348" s="23"/>
      <c r="G348" s="24">
        <v>600.79999999999995</v>
      </c>
      <c r="H348" s="24">
        <v>0</v>
      </c>
      <c r="I348" s="24">
        <f t="shared" si="6"/>
        <v>4383947.7699999996</v>
      </c>
    </row>
    <row r="349" spans="1:9" x14ac:dyDescent="0.25">
      <c r="A349" s="23" t="s">
        <v>62</v>
      </c>
      <c r="B349" s="23"/>
      <c r="C349" s="25">
        <v>42510</v>
      </c>
      <c r="D349" s="23" t="s">
        <v>63</v>
      </c>
      <c r="E349" s="23" t="s">
        <v>467</v>
      </c>
      <c r="F349" s="23"/>
      <c r="G349" s="24">
        <v>225</v>
      </c>
      <c r="H349" s="24">
        <v>0</v>
      </c>
      <c r="I349" s="24">
        <f t="shared" si="6"/>
        <v>4384172.7699999996</v>
      </c>
    </row>
    <row r="350" spans="1:9" x14ac:dyDescent="0.25">
      <c r="A350" s="23" t="s">
        <v>62</v>
      </c>
      <c r="B350" s="23"/>
      <c r="C350" s="25">
        <v>42510</v>
      </c>
      <c r="D350" s="23" t="s">
        <v>63</v>
      </c>
      <c r="E350" s="23" t="s">
        <v>468</v>
      </c>
      <c r="F350" s="23"/>
      <c r="G350" s="24">
        <v>873.2</v>
      </c>
      <c r="H350" s="24">
        <v>0</v>
      </c>
      <c r="I350" s="24">
        <f t="shared" si="6"/>
        <v>4385045.97</v>
      </c>
    </row>
    <row r="351" spans="1:9" x14ac:dyDescent="0.25">
      <c r="A351" s="23" t="s">
        <v>62</v>
      </c>
      <c r="B351" s="23"/>
      <c r="C351" s="25">
        <v>42510</v>
      </c>
      <c r="D351" s="23" t="s">
        <v>63</v>
      </c>
      <c r="E351" s="23" t="s">
        <v>469</v>
      </c>
      <c r="F351" s="23"/>
      <c r="G351" s="24">
        <v>1708.8</v>
      </c>
      <c r="H351" s="24">
        <v>0</v>
      </c>
      <c r="I351" s="24">
        <f t="shared" si="6"/>
        <v>4386754.7699999996</v>
      </c>
    </row>
    <row r="352" spans="1:9" x14ac:dyDescent="0.25">
      <c r="A352" s="23" t="s">
        <v>62</v>
      </c>
      <c r="B352" s="23"/>
      <c r="C352" s="25">
        <v>42511</v>
      </c>
      <c r="D352" s="23" t="s">
        <v>63</v>
      </c>
      <c r="E352" s="23" t="s">
        <v>82</v>
      </c>
      <c r="F352" s="23"/>
      <c r="G352" s="24">
        <v>4931.53</v>
      </c>
      <c r="H352" s="24">
        <v>0</v>
      </c>
      <c r="I352" s="24">
        <f t="shared" si="6"/>
        <v>4391686.3</v>
      </c>
    </row>
    <row r="353" spans="1:9" x14ac:dyDescent="0.25">
      <c r="A353" s="23" t="s">
        <v>62</v>
      </c>
      <c r="B353" s="23"/>
      <c r="C353" s="25">
        <v>42511</v>
      </c>
      <c r="D353" s="23" t="s">
        <v>63</v>
      </c>
      <c r="E353" s="23" t="s">
        <v>470</v>
      </c>
      <c r="F353" s="23"/>
      <c r="G353" s="24">
        <v>1166.32</v>
      </c>
      <c r="H353" s="24">
        <v>0</v>
      </c>
      <c r="I353" s="24">
        <f t="shared" si="6"/>
        <v>4392852.62</v>
      </c>
    </row>
    <row r="354" spans="1:9" x14ac:dyDescent="0.25">
      <c r="A354" s="23" t="s">
        <v>62</v>
      </c>
      <c r="B354" s="23"/>
      <c r="C354" s="25">
        <v>42511</v>
      </c>
      <c r="D354" s="23" t="s">
        <v>63</v>
      </c>
      <c r="E354" s="23" t="s">
        <v>471</v>
      </c>
      <c r="F354" s="23"/>
      <c r="G354" s="24">
        <v>4436</v>
      </c>
      <c r="H354" s="24">
        <v>0</v>
      </c>
      <c r="I354" s="24">
        <f t="shared" si="6"/>
        <v>4397288.62</v>
      </c>
    </row>
    <row r="355" spans="1:9" x14ac:dyDescent="0.25">
      <c r="A355" s="23" t="s">
        <v>62</v>
      </c>
      <c r="B355" s="23"/>
      <c r="C355" s="25">
        <v>42511</v>
      </c>
      <c r="D355" s="23" t="s">
        <v>63</v>
      </c>
      <c r="E355" s="23" t="s">
        <v>472</v>
      </c>
      <c r="F355" s="23"/>
      <c r="G355" s="24">
        <v>146.61000000000001</v>
      </c>
      <c r="H355" s="24">
        <v>0</v>
      </c>
      <c r="I355" s="24">
        <f t="shared" si="6"/>
        <v>4397435.2300000004</v>
      </c>
    </row>
    <row r="356" spans="1:9" x14ac:dyDescent="0.25">
      <c r="A356" s="23" t="s">
        <v>62</v>
      </c>
      <c r="B356" s="23"/>
      <c r="C356" s="25">
        <v>42513</v>
      </c>
      <c r="D356" s="23" t="s">
        <v>63</v>
      </c>
      <c r="E356" s="23" t="s">
        <v>473</v>
      </c>
      <c r="F356" s="23"/>
      <c r="G356" s="24">
        <v>2887.83</v>
      </c>
      <c r="H356" s="24">
        <v>0</v>
      </c>
      <c r="I356" s="24">
        <f t="shared" si="6"/>
        <v>4400323.0600000005</v>
      </c>
    </row>
    <row r="357" spans="1:9" x14ac:dyDescent="0.25">
      <c r="A357" s="23" t="s">
        <v>62</v>
      </c>
      <c r="B357" s="23"/>
      <c r="C357" s="25">
        <v>42513</v>
      </c>
      <c r="D357" s="23" t="s">
        <v>63</v>
      </c>
      <c r="E357" s="23" t="s">
        <v>474</v>
      </c>
      <c r="F357" s="23"/>
      <c r="G357" s="24">
        <v>330</v>
      </c>
      <c r="H357" s="24">
        <v>0</v>
      </c>
      <c r="I357" s="24">
        <f t="shared" si="6"/>
        <v>4400653.0600000005</v>
      </c>
    </row>
    <row r="358" spans="1:9" x14ac:dyDescent="0.25">
      <c r="A358" s="23" t="s">
        <v>62</v>
      </c>
      <c r="B358" s="23"/>
      <c r="C358" s="25">
        <v>42513</v>
      </c>
      <c r="D358" s="23" t="s">
        <v>63</v>
      </c>
      <c r="E358" s="23" t="s">
        <v>475</v>
      </c>
      <c r="F358" s="23"/>
      <c r="G358" s="24">
        <v>320</v>
      </c>
      <c r="H358" s="24">
        <v>0</v>
      </c>
      <c r="I358" s="24">
        <f t="shared" si="6"/>
        <v>4400973.0600000005</v>
      </c>
    </row>
    <row r="359" spans="1:9" x14ac:dyDescent="0.25">
      <c r="A359" s="23" t="s">
        <v>62</v>
      </c>
      <c r="B359" s="23"/>
      <c r="C359" s="25">
        <v>42514</v>
      </c>
      <c r="D359" s="23" t="s">
        <v>63</v>
      </c>
      <c r="E359" s="23" t="s">
        <v>476</v>
      </c>
      <c r="F359" s="23"/>
      <c r="G359" s="24">
        <v>14905.93</v>
      </c>
      <c r="H359" s="24">
        <v>0</v>
      </c>
      <c r="I359" s="24">
        <f t="shared" si="6"/>
        <v>4415878.99</v>
      </c>
    </row>
    <row r="360" spans="1:9" x14ac:dyDescent="0.25">
      <c r="A360" s="23" t="s">
        <v>62</v>
      </c>
      <c r="B360" s="23"/>
      <c r="C360" s="25">
        <v>42514</v>
      </c>
      <c r="D360" s="23" t="s">
        <v>63</v>
      </c>
      <c r="E360" s="23" t="s">
        <v>477</v>
      </c>
      <c r="F360" s="23"/>
      <c r="G360" s="24">
        <v>24639.27</v>
      </c>
      <c r="H360" s="24">
        <v>0</v>
      </c>
      <c r="I360" s="24">
        <f t="shared" si="6"/>
        <v>4440518.26</v>
      </c>
    </row>
    <row r="361" spans="1:9" x14ac:dyDescent="0.25">
      <c r="A361" s="23" t="s">
        <v>62</v>
      </c>
      <c r="B361" s="23"/>
      <c r="C361" s="25">
        <v>42514</v>
      </c>
      <c r="D361" s="23" t="s">
        <v>63</v>
      </c>
      <c r="E361" s="23" t="s">
        <v>478</v>
      </c>
      <c r="F361" s="23"/>
      <c r="G361" s="24">
        <v>6101.75</v>
      </c>
      <c r="H361" s="24">
        <v>0</v>
      </c>
      <c r="I361" s="24">
        <f t="shared" si="6"/>
        <v>4446620.01</v>
      </c>
    </row>
    <row r="362" spans="1:9" x14ac:dyDescent="0.25">
      <c r="A362" s="23" t="s">
        <v>62</v>
      </c>
      <c r="B362" s="23"/>
      <c r="C362" s="25">
        <v>42515</v>
      </c>
      <c r="D362" s="23" t="s">
        <v>63</v>
      </c>
      <c r="E362" s="23" t="s">
        <v>479</v>
      </c>
      <c r="F362" s="23"/>
      <c r="G362" s="24">
        <v>887.37</v>
      </c>
      <c r="H362" s="24">
        <v>0</v>
      </c>
      <c r="I362" s="24">
        <f t="shared" si="6"/>
        <v>4447507.38</v>
      </c>
    </row>
    <row r="363" spans="1:9" x14ac:dyDescent="0.25">
      <c r="A363" s="23" t="s">
        <v>62</v>
      </c>
      <c r="B363" s="23"/>
      <c r="C363" s="25">
        <v>42515</v>
      </c>
      <c r="D363" s="23" t="s">
        <v>63</v>
      </c>
      <c r="E363" s="23" t="s">
        <v>480</v>
      </c>
      <c r="F363" s="23"/>
      <c r="G363" s="24">
        <v>90955.17</v>
      </c>
      <c r="H363" s="24">
        <v>0</v>
      </c>
      <c r="I363" s="24">
        <f t="shared" si="6"/>
        <v>4538462.55</v>
      </c>
    </row>
    <row r="364" spans="1:9" x14ac:dyDescent="0.25">
      <c r="A364" s="23" t="s">
        <v>62</v>
      </c>
      <c r="B364" s="23"/>
      <c r="C364" s="25">
        <v>42515</v>
      </c>
      <c r="D364" s="23" t="s">
        <v>63</v>
      </c>
      <c r="E364" s="23" t="s">
        <v>481</v>
      </c>
      <c r="F364" s="23"/>
      <c r="G364" s="24">
        <v>63576.17</v>
      </c>
      <c r="H364" s="24">
        <v>0</v>
      </c>
      <c r="I364" s="24">
        <f t="shared" si="6"/>
        <v>4602038.72</v>
      </c>
    </row>
    <row r="365" spans="1:9" x14ac:dyDescent="0.25">
      <c r="A365" s="23" t="s">
        <v>62</v>
      </c>
      <c r="B365" s="23"/>
      <c r="C365" s="25">
        <v>42516</v>
      </c>
      <c r="D365" s="23" t="s">
        <v>63</v>
      </c>
      <c r="E365" s="23" t="s">
        <v>482</v>
      </c>
      <c r="F365" s="23"/>
      <c r="G365" s="24">
        <v>575.19000000000005</v>
      </c>
      <c r="H365" s="24">
        <v>0</v>
      </c>
      <c r="I365" s="24">
        <f t="shared" si="6"/>
        <v>4602613.91</v>
      </c>
    </row>
    <row r="366" spans="1:9" x14ac:dyDescent="0.25">
      <c r="A366" s="23" t="s">
        <v>62</v>
      </c>
      <c r="B366" s="23"/>
      <c r="C366" s="25">
        <v>42520</v>
      </c>
      <c r="D366" s="23" t="s">
        <v>63</v>
      </c>
      <c r="E366" s="23" t="s">
        <v>483</v>
      </c>
      <c r="F366" s="23"/>
      <c r="G366" s="24">
        <v>127121.5</v>
      </c>
      <c r="H366" s="24">
        <v>0</v>
      </c>
      <c r="I366" s="24">
        <f t="shared" si="6"/>
        <v>4729735.41</v>
      </c>
    </row>
    <row r="367" spans="1:9" x14ac:dyDescent="0.25">
      <c r="A367" s="23" t="s">
        <v>62</v>
      </c>
      <c r="B367" s="23"/>
      <c r="C367" s="25">
        <v>42520</v>
      </c>
      <c r="D367" s="23" t="s">
        <v>63</v>
      </c>
      <c r="E367" s="23" t="s">
        <v>484</v>
      </c>
      <c r="F367" s="23"/>
      <c r="G367" s="24">
        <v>7192.37</v>
      </c>
      <c r="H367" s="24">
        <v>0</v>
      </c>
      <c r="I367" s="24">
        <f t="shared" si="6"/>
        <v>4736927.78</v>
      </c>
    </row>
    <row r="368" spans="1:9" x14ac:dyDescent="0.25">
      <c r="A368" s="23" t="s">
        <v>62</v>
      </c>
      <c r="B368" s="23"/>
      <c r="C368" s="25">
        <v>42520</v>
      </c>
      <c r="D368" s="23" t="s">
        <v>63</v>
      </c>
      <c r="E368" s="23" t="s">
        <v>485</v>
      </c>
      <c r="F368" s="23"/>
      <c r="G368" s="24">
        <v>720</v>
      </c>
      <c r="H368" s="24">
        <v>0</v>
      </c>
      <c r="I368" s="24">
        <f t="shared" si="6"/>
        <v>4737647.78</v>
      </c>
    </row>
    <row r="369" spans="1:9" x14ac:dyDescent="0.25">
      <c r="A369" s="23" t="s">
        <v>62</v>
      </c>
      <c r="B369" s="23"/>
      <c r="C369" s="25">
        <v>42521</v>
      </c>
      <c r="D369" s="23" t="s">
        <v>63</v>
      </c>
      <c r="E369" s="23" t="s">
        <v>486</v>
      </c>
      <c r="F369" s="23"/>
      <c r="G369" s="24">
        <v>16052.54</v>
      </c>
      <c r="H369" s="24">
        <v>0</v>
      </c>
      <c r="I369" s="24">
        <f t="shared" si="6"/>
        <v>4753700.32</v>
      </c>
    </row>
    <row r="370" spans="1:9" x14ac:dyDescent="0.25">
      <c r="A370" s="23" t="s">
        <v>62</v>
      </c>
      <c r="B370" s="23"/>
      <c r="C370" s="25">
        <v>42521</v>
      </c>
      <c r="D370" s="23" t="s">
        <v>63</v>
      </c>
      <c r="E370" s="23" t="s">
        <v>487</v>
      </c>
      <c r="F370" s="23"/>
      <c r="G370" s="24">
        <v>3065.75</v>
      </c>
      <c r="H370" s="24">
        <v>0</v>
      </c>
      <c r="I370" s="24">
        <f t="shared" si="6"/>
        <v>4756766.07</v>
      </c>
    </row>
    <row r="371" spans="1:9" x14ac:dyDescent="0.25">
      <c r="A371" s="23" t="s">
        <v>62</v>
      </c>
      <c r="B371" s="23"/>
      <c r="C371" s="25">
        <v>42521</v>
      </c>
      <c r="D371" s="23" t="s">
        <v>63</v>
      </c>
      <c r="E371" s="23" t="s">
        <v>488</v>
      </c>
      <c r="F371" s="23"/>
      <c r="G371" s="24">
        <v>5508.48</v>
      </c>
      <c r="H371" s="24">
        <v>0</v>
      </c>
      <c r="I371" s="24">
        <f t="shared" si="6"/>
        <v>4762274.5500000007</v>
      </c>
    </row>
    <row r="372" spans="1:9" x14ac:dyDescent="0.25">
      <c r="A372" s="23" t="s">
        <v>62</v>
      </c>
      <c r="B372" s="23"/>
      <c r="C372" s="25">
        <v>42521</v>
      </c>
      <c r="D372" s="23" t="s">
        <v>63</v>
      </c>
      <c r="E372" s="23" t="s">
        <v>489</v>
      </c>
      <c r="F372" s="23"/>
      <c r="G372" s="24">
        <v>20531.009999999998</v>
      </c>
      <c r="H372" s="24">
        <v>0</v>
      </c>
      <c r="I372" s="24">
        <f t="shared" si="6"/>
        <v>4782805.5600000005</v>
      </c>
    </row>
    <row r="373" spans="1:9" x14ac:dyDescent="0.25">
      <c r="A373" s="23" t="s">
        <v>62</v>
      </c>
      <c r="B373" s="23"/>
      <c r="C373" s="25">
        <v>42521</v>
      </c>
      <c r="D373" s="23" t="s">
        <v>63</v>
      </c>
      <c r="E373" s="23" t="s">
        <v>489</v>
      </c>
      <c r="F373" s="23"/>
      <c r="G373" s="24">
        <v>4824.84</v>
      </c>
      <c r="H373" s="24">
        <v>0</v>
      </c>
      <c r="I373" s="24">
        <f t="shared" si="6"/>
        <v>4787630.4000000004</v>
      </c>
    </row>
    <row r="374" spans="1:9" x14ac:dyDescent="0.25">
      <c r="A374" s="23" t="s">
        <v>62</v>
      </c>
      <c r="B374" s="23"/>
      <c r="C374" s="25">
        <v>42521</v>
      </c>
      <c r="D374" s="23" t="s">
        <v>63</v>
      </c>
      <c r="E374" s="23" t="s">
        <v>489</v>
      </c>
      <c r="F374" s="23"/>
      <c r="G374" s="24">
        <v>410.64</v>
      </c>
      <c r="H374" s="24">
        <v>0</v>
      </c>
      <c r="I374" s="24">
        <f t="shared" si="6"/>
        <v>4788041.04</v>
      </c>
    </row>
    <row r="375" spans="1:9" x14ac:dyDescent="0.25">
      <c r="A375" s="23" t="s">
        <v>62</v>
      </c>
      <c r="B375" s="23"/>
      <c r="C375" s="25">
        <v>42522</v>
      </c>
      <c r="D375" s="23" t="s">
        <v>63</v>
      </c>
      <c r="E375" s="23" t="s">
        <v>490</v>
      </c>
      <c r="F375" s="23"/>
      <c r="G375" s="24">
        <v>15948.31</v>
      </c>
      <c r="H375" s="24">
        <v>0</v>
      </c>
      <c r="I375" s="24">
        <f t="shared" si="6"/>
        <v>4803989.3499999996</v>
      </c>
    </row>
    <row r="376" spans="1:9" x14ac:dyDescent="0.25">
      <c r="A376" s="23" t="s">
        <v>62</v>
      </c>
      <c r="B376" s="23"/>
      <c r="C376" s="25">
        <v>42522</v>
      </c>
      <c r="D376" s="23" t="s">
        <v>63</v>
      </c>
      <c r="E376" s="23" t="s">
        <v>491</v>
      </c>
      <c r="F376" s="23"/>
      <c r="G376" s="24">
        <v>2824.02</v>
      </c>
      <c r="H376" s="24">
        <v>0</v>
      </c>
      <c r="I376" s="24">
        <f t="shared" si="6"/>
        <v>4806813.3699999992</v>
      </c>
    </row>
    <row r="377" spans="1:9" x14ac:dyDescent="0.25">
      <c r="A377" s="23" t="s">
        <v>62</v>
      </c>
      <c r="B377" s="23"/>
      <c r="C377" s="25">
        <v>42522</v>
      </c>
      <c r="D377" s="23" t="s">
        <v>63</v>
      </c>
      <c r="E377" s="23" t="s">
        <v>492</v>
      </c>
      <c r="F377" s="23"/>
      <c r="G377" s="24">
        <v>147767.17000000001</v>
      </c>
      <c r="H377" s="24">
        <v>0</v>
      </c>
      <c r="I377" s="24">
        <f t="shared" si="6"/>
        <v>4954580.5399999991</v>
      </c>
    </row>
    <row r="378" spans="1:9" x14ac:dyDescent="0.25">
      <c r="A378" s="23" t="s">
        <v>62</v>
      </c>
      <c r="B378" s="23"/>
      <c r="C378" s="25">
        <v>42522</v>
      </c>
      <c r="D378" s="23" t="s">
        <v>63</v>
      </c>
      <c r="E378" s="23" t="s">
        <v>493</v>
      </c>
      <c r="F378" s="23"/>
      <c r="G378" s="24">
        <v>12316.44</v>
      </c>
      <c r="H378" s="24">
        <v>0</v>
      </c>
      <c r="I378" s="24">
        <f t="shared" si="6"/>
        <v>4966896.9799999995</v>
      </c>
    </row>
    <row r="379" spans="1:9" x14ac:dyDescent="0.25">
      <c r="A379" s="23" t="s">
        <v>62</v>
      </c>
      <c r="B379" s="23"/>
      <c r="C379" s="25">
        <v>42522</v>
      </c>
      <c r="D379" s="23" t="s">
        <v>63</v>
      </c>
      <c r="E379" s="23" t="s">
        <v>494</v>
      </c>
      <c r="F379" s="23"/>
      <c r="G379" s="24">
        <v>4842.25</v>
      </c>
      <c r="H379" s="24">
        <v>0</v>
      </c>
      <c r="I379" s="24">
        <f t="shared" si="6"/>
        <v>4971739.2299999995</v>
      </c>
    </row>
    <row r="380" spans="1:9" x14ac:dyDescent="0.25">
      <c r="A380" s="23" t="s">
        <v>62</v>
      </c>
      <c r="B380" s="23"/>
      <c r="C380" s="25">
        <v>42522</v>
      </c>
      <c r="D380" s="23" t="s">
        <v>63</v>
      </c>
      <c r="E380" s="23" t="s">
        <v>495</v>
      </c>
      <c r="F380" s="23"/>
      <c r="G380" s="24">
        <v>1072.1400000000001</v>
      </c>
      <c r="H380" s="24">
        <v>0</v>
      </c>
      <c r="I380" s="24">
        <f t="shared" si="6"/>
        <v>4972811.3699999992</v>
      </c>
    </row>
    <row r="381" spans="1:9" x14ac:dyDescent="0.25">
      <c r="A381" s="23" t="s">
        <v>62</v>
      </c>
      <c r="B381" s="23"/>
      <c r="C381" s="25">
        <v>42522</v>
      </c>
      <c r="D381" s="23" t="s">
        <v>63</v>
      </c>
      <c r="E381" s="23" t="s">
        <v>496</v>
      </c>
      <c r="F381" s="23"/>
      <c r="G381" s="24">
        <v>17.809999999999999</v>
      </c>
      <c r="H381" s="24">
        <v>0</v>
      </c>
      <c r="I381" s="24">
        <f t="shared" si="6"/>
        <v>4972829.1799999988</v>
      </c>
    </row>
    <row r="382" spans="1:9" x14ac:dyDescent="0.25">
      <c r="A382" s="23" t="s">
        <v>62</v>
      </c>
      <c r="B382" s="23"/>
      <c r="C382" s="25">
        <v>42522</v>
      </c>
      <c r="D382" s="23" t="s">
        <v>63</v>
      </c>
      <c r="E382" s="23" t="s">
        <v>497</v>
      </c>
      <c r="F382" s="23"/>
      <c r="G382" s="24">
        <v>4662</v>
      </c>
      <c r="H382" s="24">
        <v>0</v>
      </c>
      <c r="I382" s="24">
        <f t="shared" si="6"/>
        <v>4977491.1799999988</v>
      </c>
    </row>
    <row r="383" spans="1:9" x14ac:dyDescent="0.25">
      <c r="A383" s="23" t="s">
        <v>62</v>
      </c>
      <c r="B383" s="23"/>
      <c r="C383" s="25">
        <v>42523</v>
      </c>
      <c r="D383" s="23" t="s">
        <v>63</v>
      </c>
      <c r="E383" s="23" t="s">
        <v>498</v>
      </c>
      <c r="F383" s="23"/>
      <c r="G383" s="24">
        <v>465</v>
      </c>
      <c r="H383" s="24">
        <v>0</v>
      </c>
      <c r="I383" s="24">
        <f t="shared" si="6"/>
        <v>4977956.1799999988</v>
      </c>
    </row>
    <row r="384" spans="1:9" x14ac:dyDescent="0.25">
      <c r="A384" s="23" t="s">
        <v>62</v>
      </c>
      <c r="B384" s="23"/>
      <c r="C384" s="25">
        <v>42523</v>
      </c>
      <c r="D384" s="23" t="s">
        <v>63</v>
      </c>
      <c r="E384" s="23" t="s">
        <v>499</v>
      </c>
      <c r="F384" s="23"/>
      <c r="G384" s="24">
        <v>850</v>
      </c>
      <c r="H384" s="24">
        <v>0</v>
      </c>
      <c r="I384" s="24">
        <f t="shared" si="6"/>
        <v>4978806.1799999988</v>
      </c>
    </row>
    <row r="385" spans="1:9" x14ac:dyDescent="0.25">
      <c r="A385" s="23" t="s">
        <v>62</v>
      </c>
      <c r="B385" s="23"/>
      <c r="C385" s="25">
        <v>42527</v>
      </c>
      <c r="D385" s="23" t="s">
        <v>63</v>
      </c>
      <c r="E385" s="23" t="s">
        <v>500</v>
      </c>
      <c r="F385" s="23"/>
      <c r="G385" s="24">
        <v>8046.51</v>
      </c>
      <c r="H385" s="24">
        <v>0</v>
      </c>
      <c r="I385" s="24">
        <f t="shared" si="6"/>
        <v>4986852.6899999985</v>
      </c>
    </row>
    <row r="386" spans="1:9" x14ac:dyDescent="0.25">
      <c r="A386" s="23" t="s">
        <v>62</v>
      </c>
      <c r="B386" s="23"/>
      <c r="C386" s="25">
        <v>42527</v>
      </c>
      <c r="D386" s="23" t="s">
        <v>63</v>
      </c>
      <c r="E386" s="23" t="s">
        <v>501</v>
      </c>
      <c r="F386" s="23"/>
      <c r="G386" s="24">
        <v>133.6</v>
      </c>
      <c r="H386" s="24">
        <v>0</v>
      </c>
      <c r="I386" s="24">
        <f t="shared" si="6"/>
        <v>4986986.2899999982</v>
      </c>
    </row>
    <row r="387" spans="1:9" x14ac:dyDescent="0.25">
      <c r="A387" s="23" t="s">
        <v>62</v>
      </c>
      <c r="B387" s="23"/>
      <c r="C387" s="25">
        <v>42527</v>
      </c>
      <c r="D387" s="23" t="s">
        <v>63</v>
      </c>
      <c r="E387" s="23" t="s">
        <v>502</v>
      </c>
      <c r="F387" s="23"/>
      <c r="G387" s="24">
        <v>288</v>
      </c>
      <c r="H387" s="24">
        <v>0</v>
      </c>
      <c r="I387" s="24">
        <f t="shared" si="6"/>
        <v>4987274.2899999982</v>
      </c>
    </row>
    <row r="388" spans="1:9" x14ac:dyDescent="0.25">
      <c r="A388" s="23" t="s">
        <v>62</v>
      </c>
      <c r="B388" s="23"/>
      <c r="C388" s="25">
        <v>42529</v>
      </c>
      <c r="D388" s="23" t="s">
        <v>63</v>
      </c>
      <c r="E388" s="23" t="s">
        <v>503</v>
      </c>
      <c r="F388" s="23"/>
      <c r="G388" s="24">
        <v>65</v>
      </c>
      <c r="H388" s="24">
        <v>0</v>
      </c>
      <c r="I388" s="24">
        <f t="shared" si="6"/>
        <v>4987339.2899999982</v>
      </c>
    </row>
    <row r="389" spans="1:9" x14ac:dyDescent="0.25">
      <c r="A389" s="23" t="s">
        <v>62</v>
      </c>
      <c r="B389" s="23"/>
      <c r="C389" s="25">
        <v>42530</v>
      </c>
      <c r="D389" s="23" t="s">
        <v>63</v>
      </c>
      <c r="E389" s="23" t="s">
        <v>504</v>
      </c>
      <c r="F389" s="23"/>
      <c r="G389" s="24">
        <v>1227.46</v>
      </c>
      <c r="H389" s="24">
        <v>0</v>
      </c>
      <c r="I389" s="24">
        <f t="shared" si="6"/>
        <v>4988566.7499999981</v>
      </c>
    </row>
    <row r="390" spans="1:9" x14ac:dyDescent="0.25">
      <c r="A390" s="23" t="s">
        <v>62</v>
      </c>
      <c r="B390" s="23"/>
      <c r="C390" s="25">
        <v>42531</v>
      </c>
      <c r="D390" s="23" t="s">
        <v>63</v>
      </c>
      <c r="E390" s="23" t="s">
        <v>505</v>
      </c>
      <c r="F390" s="23"/>
      <c r="G390" s="24">
        <v>4662</v>
      </c>
      <c r="H390" s="24">
        <v>0</v>
      </c>
      <c r="I390" s="24">
        <f t="shared" si="6"/>
        <v>4993228.7499999981</v>
      </c>
    </row>
    <row r="391" spans="1:9" x14ac:dyDescent="0.25">
      <c r="A391" s="23" t="s">
        <v>62</v>
      </c>
      <c r="B391" s="23"/>
      <c r="C391" s="25">
        <v>42536</v>
      </c>
      <c r="D391" s="23" t="s">
        <v>63</v>
      </c>
      <c r="E391" s="23" t="s">
        <v>506</v>
      </c>
      <c r="F391" s="23"/>
      <c r="G391" s="24">
        <v>3728.14</v>
      </c>
      <c r="H391" s="24">
        <v>0</v>
      </c>
      <c r="I391" s="24">
        <f t="shared" si="6"/>
        <v>4996956.8899999978</v>
      </c>
    </row>
    <row r="392" spans="1:9" x14ac:dyDescent="0.25">
      <c r="A392" s="23" t="s">
        <v>62</v>
      </c>
      <c r="B392" s="23"/>
      <c r="C392" s="25">
        <v>42536</v>
      </c>
      <c r="D392" s="23" t="s">
        <v>63</v>
      </c>
      <c r="E392" s="23" t="s">
        <v>507</v>
      </c>
      <c r="F392" s="23"/>
      <c r="G392" s="24">
        <v>709.88</v>
      </c>
      <c r="H392" s="24">
        <v>0</v>
      </c>
      <c r="I392" s="24">
        <f t="shared" si="6"/>
        <v>4997666.7699999977</v>
      </c>
    </row>
    <row r="393" spans="1:9" x14ac:dyDescent="0.25">
      <c r="A393" s="23" t="s">
        <v>62</v>
      </c>
      <c r="B393" s="23"/>
      <c r="C393" s="25">
        <v>42538</v>
      </c>
      <c r="D393" s="23" t="s">
        <v>63</v>
      </c>
      <c r="E393" s="23" t="s">
        <v>508</v>
      </c>
      <c r="F393" s="23"/>
      <c r="G393" s="24">
        <v>2372.89</v>
      </c>
      <c r="H393" s="24">
        <v>0</v>
      </c>
      <c r="I393" s="24">
        <f t="shared" si="6"/>
        <v>5000039.6599999974</v>
      </c>
    </row>
    <row r="394" spans="1:9" x14ac:dyDescent="0.25">
      <c r="A394" s="23" t="s">
        <v>62</v>
      </c>
      <c r="B394" s="23"/>
      <c r="C394" s="25">
        <v>42541</v>
      </c>
      <c r="D394" s="23" t="s">
        <v>63</v>
      </c>
      <c r="E394" s="23" t="s">
        <v>509</v>
      </c>
      <c r="F394" s="23"/>
      <c r="G394" s="24">
        <v>6751.22</v>
      </c>
      <c r="H394" s="24">
        <v>0</v>
      </c>
      <c r="I394" s="24">
        <f t="shared" si="6"/>
        <v>5006790.8799999971</v>
      </c>
    </row>
    <row r="395" spans="1:9" x14ac:dyDescent="0.25">
      <c r="A395" s="23" t="s">
        <v>62</v>
      </c>
      <c r="B395" s="23"/>
      <c r="C395" s="25">
        <v>42541</v>
      </c>
      <c r="D395" s="23" t="s">
        <v>63</v>
      </c>
      <c r="E395" s="23" t="s">
        <v>510</v>
      </c>
      <c r="F395" s="23"/>
      <c r="G395" s="24">
        <v>2935.39</v>
      </c>
      <c r="H395" s="24">
        <v>0</v>
      </c>
      <c r="I395" s="24">
        <f t="shared" si="6"/>
        <v>5009726.2699999968</v>
      </c>
    </row>
    <row r="396" spans="1:9" x14ac:dyDescent="0.25">
      <c r="A396" s="23" t="s">
        <v>62</v>
      </c>
      <c r="B396" s="23"/>
      <c r="C396" s="25">
        <v>42541</v>
      </c>
      <c r="D396" s="23" t="s">
        <v>63</v>
      </c>
      <c r="E396" s="23" t="s">
        <v>511</v>
      </c>
      <c r="F396" s="23"/>
      <c r="G396" s="24">
        <v>2782.05</v>
      </c>
      <c r="H396" s="24">
        <v>0</v>
      </c>
      <c r="I396" s="24">
        <f t="shared" si="6"/>
        <v>5012508.3199999966</v>
      </c>
    </row>
    <row r="397" spans="1:9" x14ac:dyDescent="0.25">
      <c r="A397" s="23" t="s">
        <v>62</v>
      </c>
      <c r="B397" s="23"/>
      <c r="C397" s="25">
        <v>42541</v>
      </c>
      <c r="D397" s="23" t="s">
        <v>63</v>
      </c>
      <c r="E397" s="23" t="s">
        <v>512</v>
      </c>
      <c r="F397" s="23"/>
      <c r="G397" s="24">
        <v>4697.1000000000004</v>
      </c>
      <c r="H397" s="24">
        <v>0</v>
      </c>
      <c r="I397" s="24">
        <f t="shared" si="6"/>
        <v>5017205.4199999962</v>
      </c>
    </row>
    <row r="398" spans="1:9" x14ac:dyDescent="0.25">
      <c r="A398" s="23" t="s">
        <v>62</v>
      </c>
      <c r="B398" s="23"/>
      <c r="C398" s="25">
        <v>42541</v>
      </c>
      <c r="D398" s="23" t="s">
        <v>63</v>
      </c>
      <c r="E398" s="23" t="s">
        <v>513</v>
      </c>
      <c r="F398" s="23"/>
      <c r="G398" s="24">
        <v>149.99</v>
      </c>
      <c r="H398" s="24">
        <v>0</v>
      </c>
      <c r="I398" s="24">
        <f t="shared" si="6"/>
        <v>5017355.4099999964</v>
      </c>
    </row>
    <row r="399" spans="1:9" x14ac:dyDescent="0.25">
      <c r="A399" s="23" t="s">
        <v>62</v>
      </c>
      <c r="B399" s="23"/>
      <c r="C399" s="25">
        <v>42542</v>
      </c>
      <c r="D399" s="23" t="s">
        <v>63</v>
      </c>
      <c r="E399" s="23" t="s">
        <v>514</v>
      </c>
      <c r="F399" s="23"/>
      <c r="G399" s="24">
        <v>3061.28</v>
      </c>
      <c r="H399" s="24">
        <v>0</v>
      </c>
      <c r="I399" s="24">
        <f t="shared" si="6"/>
        <v>5020416.6899999967</v>
      </c>
    </row>
    <row r="400" spans="1:9" x14ac:dyDescent="0.25">
      <c r="A400" s="23" t="s">
        <v>62</v>
      </c>
      <c r="B400" s="23"/>
      <c r="C400" s="25">
        <v>42544</v>
      </c>
      <c r="D400" s="23" t="s">
        <v>63</v>
      </c>
      <c r="E400" s="23" t="s">
        <v>515</v>
      </c>
      <c r="F400" s="23"/>
      <c r="G400" s="24">
        <v>17949.5</v>
      </c>
      <c r="H400" s="24">
        <v>0</v>
      </c>
      <c r="I400" s="24">
        <f t="shared" si="6"/>
        <v>5038366.1899999967</v>
      </c>
    </row>
    <row r="401" spans="1:9" x14ac:dyDescent="0.25">
      <c r="A401" s="23" t="s">
        <v>62</v>
      </c>
      <c r="B401" s="23"/>
      <c r="C401" s="25">
        <v>42546</v>
      </c>
      <c r="D401" s="23" t="s">
        <v>63</v>
      </c>
      <c r="E401" s="23" t="s">
        <v>516</v>
      </c>
      <c r="F401" s="23"/>
      <c r="G401" s="24">
        <v>465</v>
      </c>
      <c r="H401" s="24">
        <v>0</v>
      </c>
      <c r="I401" s="24">
        <f t="shared" si="6"/>
        <v>5038831.1899999967</v>
      </c>
    </row>
    <row r="402" spans="1:9" x14ac:dyDescent="0.25">
      <c r="A402" s="23" t="s">
        <v>62</v>
      </c>
      <c r="B402" s="23"/>
      <c r="C402" s="25">
        <v>42546</v>
      </c>
      <c r="D402" s="23" t="s">
        <v>63</v>
      </c>
      <c r="E402" s="23" t="s">
        <v>517</v>
      </c>
      <c r="F402" s="23"/>
      <c r="G402" s="24">
        <v>32</v>
      </c>
      <c r="H402" s="24">
        <v>0</v>
      </c>
      <c r="I402" s="24">
        <f t="shared" si="6"/>
        <v>5038863.1899999967</v>
      </c>
    </row>
    <row r="403" spans="1:9" x14ac:dyDescent="0.25">
      <c r="A403" s="23" t="s">
        <v>62</v>
      </c>
      <c r="B403" s="23"/>
      <c r="C403" s="25">
        <v>42548</v>
      </c>
      <c r="D403" s="23" t="s">
        <v>63</v>
      </c>
      <c r="E403" s="23" t="s">
        <v>518</v>
      </c>
      <c r="F403" s="23"/>
      <c r="G403" s="24">
        <v>1565</v>
      </c>
      <c r="H403" s="24">
        <v>0</v>
      </c>
      <c r="I403" s="24">
        <f t="shared" si="6"/>
        <v>5040428.1899999967</v>
      </c>
    </row>
    <row r="404" spans="1:9" x14ac:dyDescent="0.25">
      <c r="A404" s="23" t="s">
        <v>62</v>
      </c>
      <c r="B404" s="23"/>
      <c r="C404" s="25">
        <v>42550</v>
      </c>
      <c r="D404" s="23" t="s">
        <v>63</v>
      </c>
      <c r="E404" s="23" t="s">
        <v>519</v>
      </c>
      <c r="F404" s="23"/>
      <c r="G404" s="24">
        <v>335.48</v>
      </c>
      <c r="H404" s="24">
        <v>0</v>
      </c>
      <c r="I404" s="24">
        <f t="shared" si="6"/>
        <v>5040763.6699999971</v>
      </c>
    </row>
    <row r="405" spans="1:9" x14ac:dyDescent="0.25">
      <c r="A405" s="23" t="s">
        <v>62</v>
      </c>
      <c r="B405" s="23"/>
      <c r="C405" s="25">
        <v>42551</v>
      </c>
      <c r="D405" s="23" t="s">
        <v>63</v>
      </c>
      <c r="E405" s="23" t="s">
        <v>520</v>
      </c>
      <c r="F405" s="23"/>
      <c r="G405" s="24">
        <v>9841.84</v>
      </c>
      <c r="H405" s="24">
        <v>0</v>
      </c>
      <c r="I405" s="24">
        <f t="shared" si="6"/>
        <v>5050605.509999997</v>
      </c>
    </row>
    <row r="406" spans="1:9" x14ac:dyDescent="0.25">
      <c r="A406" s="23" t="s">
        <v>62</v>
      </c>
      <c r="B406" s="23"/>
      <c r="C406" s="25">
        <v>42551</v>
      </c>
      <c r="D406" s="23" t="s">
        <v>63</v>
      </c>
      <c r="E406" s="23" t="s">
        <v>520</v>
      </c>
      <c r="F406" s="23"/>
      <c r="G406" s="24">
        <v>2312.84</v>
      </c>
      <c r="H406" s="24">
        <v>0</v>
      </c>
      <c r="I406" s="24">
        <f t="shared" si="6"/>
        <v>5052918.3499999968</v>
      </c>
    </row>
    <row r="407" spans="1:9" x14ac:dyDescent="0.25">
      <c r="A407" s="23" t="s">
        <v>62</v>
      </c>
      <c r="B407" s="23"/>
      <c r="C407" s="25">
        <v>42551</v>
      </c>
      <c r="D407" s="23" t="s">
        <v>63</v>
      </c>
      <c r="E407" s="23" t="s">
        <v>520</v>
      </c>
      <c r="F407" s="23"/>
      <c r="G407" s="24">
        <v>196.85</v>
      </c>
      <c r="H407" s="24">
        <v>0</v>
      </c>
      <c r="I407" s="24">
        <f t="shared" ref="I407:I470" si="7">I406+G407-H407</f>
        <v>5053115.1999999965</v>
      </c>
    </row>
    <row r="408" spans="1:9" x14ac:dyDescent="0.25">
      <c r="A408" s="23" t="s">
        <v>62</v>
      </c>
      <c r="B408" s="23"/>
      <c r="C408" s="25">
        <v>42552</v>
      </c>
      <c r="D408" s="23" t="s">
        <v>63</v>
      </c>
      <c r="E408" s="23" t="s">
        <v>623</v>
      </c>
      <c r="F408" s="23"/>
      <c r="G408" s="24">
        <v>3350</v>
      </c>
      <c r="H408" s="24">
        <v>0</v>
      </c>
      <c r="I408" s="24">
        <f t="shared" si="7"/>
        <v>5056465.1999999965</v>
      </c>
    </row>
    <row r="409" spans="1:9" x14ac:dyDescent="0.25">
      <c r="A409" s="23" t="s">
        <v>62</v>
      </c>
      <c r="B409" s="23"/>
      <c r="C409" s="25">
        <v>42562</v>
      </c>
      <c r="D409" s="23" t="s">
        <v>63</v>
      </c>
      <c r="E409" s="23" t="s">
        <v>624</v>
      </c>
      <c r="F409" s="23"/>
      <c r="G409" s="24">
        <v>17375.150000000001</v>
      </c>
      <c r="H409" s="24">
        <v>0</v>
      </c>
      <c r="I409" s="24">
        <f t="shared" si="7"/>
        <v>5073840.3499999968</v>
      </c>
    </row>
    <row r="410" spans="1:9" x14ac:dyDescent="0.25">
      <c r="A410" s="23" t="s">
        <v>62</v>
      </c>
      <c r="B410" s="23"/>
      <c r="C410" s="25">
        <v>42564</v>
      </c>
      <c r="D410" s="23" t="s">
        <v>63</v>
      </c>
      <c r="E410" s="23" t="s">
        <v>625</v>
      </c>
      <c r="F410" s="23"/>
      <c r="G410" s="24">
        <v>871.75</v>
      </c>
      <c r="H410" s="24">
        <v>0</v>
      </c>
      <c r="I410" s="24">
        <f t="shared" si="7"/>
        <v>5074712.0999999968</v>
      </c>
    </row>
    <row r="411" spans="1:9" x14ac:dyDescent="0.25">
      <c r="A411" s="23" t="s">
        <v>62</v>
      </c>
      <c r="B411" s="23"/>
      <c r="C411" s="25">
        <v>42567</v>
      </c>
      <c r="D411" s="23" t="s">
        <v>63</v>
      </c>
      <c r="E411" s="23" t="s">
        <v>626</v>
      </c>
      <c r="F411" s="23"/>
      <c r="G411" s="24">
        <v>248.72</v>
      </c>
      <c r="H411" s="24">
        <v>0</v>
      </c>
      <c r="I411" s="24">
        <f t="shared" si="7"/>
        <v>5074960.8199999966</v>
      </c>
    </row>
    <row r="412" spans="1:9" x14ac:dyDescent="0.25">
      <c r="A412" s="23" t="s">
        <v>62</v>
      </c>
      <c r="B412" s="23"/>
      <c r="C412" s="25">
        <v>42567</v>
      </c>
      <c r="D412" s="23" t="s">
        <v>63</v>
      </c>
      <c r="E412" s="23" t="s">
        <v>627</v>
      </c>
      <c r="F412" s="23"/>
      <c r="G412" s="24">
        <v>546.82000000000005</v>
      </c>
      <c r="H412" s="24">
        <v>0</v>
      </c>
      <c r="I412" s="24">
        <f t="shared" si="7"/>
        <v>5075507.6399999969</v>
      </c>
    </row>
    <row r="413" spans="1:9" x14ac:dyDescent="0.25">
      <c r="A413" s="23" t="s">
        <v>62</v>
      </c>
      <c r="B413" s="23"/>
      <c r="C413" s="25">
        <v>42571</v>
      </c>
      <c r="D413" s="23" t="s">
        <v>63</v>
      </c>
      <c r="E413" s="23" t="s">
        <v>628</v>
      </c>
      <c r="F413" s="23"/>
      <c r="G413" s="24">
        <v>448.44</v>
      </c>
      <c r="H413" s="24">
        <v>0</v>
      </c>
      <c r="I413" s="24">
        <f t="shared" si="7"/>
        <v>5075956.0799999973</v>
      </c>
    </row>
    <row r="414" spans="1:9" x14ac:dyDescent="0.25">
      <c r="A414" s="23" t="s">
        <v>62</v>
      </c>
      <c r="B414" s="23"/>
      <c r="C414" s="25">
        <v>42571</v>
      </c>
      <c r="D414" s="23" t="s">
        <v>63</v>
      </c>
      <c r="E414" s="23" t="s">
        <v>629</v>
      </c>
      <c r="F414" s="23"/>
      <c r="G414" s="24">
        <v>150.49</v>
      </c>
      <c r="H414" s="24">
        <v>0</v>
      </c>
      <c r="I414" s="24">
        <f t="shared" si="7"/>
        <v>5076106.5699999975</v>
      </c>
    </row>
    <row r="415" spans="1:9" x14ac:dyDescent="0.25">
      <c r="A415" s="23" t="s">
        <v>62</v>
      </c>
      <c r="B415" s="23"/>
      <c r="C415" s="25">
        <v>42578</v>
      </c>
      <c r="D415" s="23" t="s">
        <v>63</v>
      </c>
      <c r="E415" s="23" t="s">
        <v>630</v>
      </c>
      <c r="F415" s="23"/>
      <c r="G415" s="24">
        <v>83050.850000000006</v>
      </c>
      <c r="H415" s="24">
        <v>0</v>
      </c>
      <c r="I415" s="24">
        <f t="shared" si="7"/>
        <v>5159157.4199999971</v>
      </c>
    </row>
    <row r="416" spans="1:9" x14ac:dyDescent="0.25">
      <c r="A416" s="23" t="s">
        <v>62</v>
      </c>
      <c r="B416" s="23"/>
      <c r="C416" s="25">
        <v>42579</v>
      </c>
      <c r="D416" s="23" t="s">
        <v>63</v>
      </c>
      <c r="E416" s="23" t="s">
        <v>631</v>
      </c>
      <c r="F416" s="23"/>
      <c r="G416" s="24">
        <v>2487.2199999999998</v>
      </c>
      <c r="H416" s="24">
        <v>0</v>
      </c>
      <c r="I416" s="24">
        <f t="shared" si="7"/>
        <v>5161644.6399999969</v>
      </c>
    </row>
    <row r="417" spans="1:9" x14ac:dyDescent="0.25">
      <c r="A417" s="23" t="s">
        <v>62</v>
      </c>
      <c r="B417" s="23"/>
      <c r="C417" s="25">
        <v>42580</v>
      </c>
      <c r="D417" s="23" t="s">
        <v>63</v>
      </c>
      <c r="E417" s="23" t="s">
        <v>632</v>
      </c>
      <c r="F417" s="23"/>
      <c r="G417" s="24">
        <v>167.15</v>
      </c>
      <c r="H417" s="24">
        <v>0</v>
      </c>
      <c r="I417" s="24">
        <f t="shared" si="7"/>
        <v>5161811.7899999972</v>
      </c>
    </row>
    <row r="418" spans="1:9" x14ac:dyDescent="0.25">
      <c r="A418" s="23" t="s">
        <v>62</v>
      </c>
      <c r="B418" s="23"/>
      <c r="C418" s="25">
        <v>42580</v>
      </c>
      <c r="D418" s="23" t="s">
        <v>63</v>
      </c>
      <c r="E418" s="23" t="s">
        <v>633</v>
      </c>
      <c r="F418" s="23"/>
      <c r="G418" s="24">
        <v>252.35</v>
      </c>
      <c r="H418" s="24">
        <v>0</v>
      </c>
      <c r="I418" s="24">
        <f t="shared" si="7"/>
        <v>5162064.1399999969</v>
      </c>
    </row>
    <row r="419" spans="1:9" x14ac:dyDescent="0.25">
      <c r="A419" s="23" t="s">
        <v>62</v>
      </c>
      <c r="B419" s="23"/>
      <c r="C419" s="25">
        <v>42580</v>
      </c>
      <c r="D419" s="23" t="s">
        <v>63</v>
      </c>
      <c r="E419" s="23" t="s">
        <v>634</v>
      </c>
      <c r="F419" s="23"/>
      <c r="G419" s="24">
        <v>453.3</v>
      </c>
      <c r="H419" s="24">
        <v>0</v>
      </c>
      <c r="I419" s="24">
        <f t="shared" si="7"/>
        <v>5162517.4399999967</v>
      </c>
    </row>
    <row r="420" spans="1:9" x14ac:dyDescent="0.25">
      <c r="A420" s="23" t="s">
        <v>62</v>
      </c>
      <c r="B420" s="23"/>
      <c r="C420" s="25">
        <v>42583</v>
      </c>
      <c r="D420" s="23" t="s">
        <v>63</v>
      </c>
      <c r="E420" s="23" t="s">
        <v>635</v>
      </c>
      <c r="F420" s="23"/>
      <c r="G420" s="24">
        <v>15037.34</v>
      </c>
      <c r="H420" s="24">
        <v>0</v>
      </c>
      <c r="I420" s="24">
        <f t="shared" si="7"/>
        <v>5177554.7799999965</v>
      </c>
    </row>
    <row r="421" spans="1:9" x14ac:dyDescent="0.25">
      <c r="A421" s="23" t="s">
        <v>62</v>
      </c>
      <c r="B421" s="23"/>
      <c r="C421" s="25">
        <v>42583</v>
      </c>
      <c r="D421" s="23" t="s">
        <v>63</v>
      </c>
      <c r="E421" s="23" t="s">
        <v>636</v>
      </c>
      <c r="F421" s="23"/>
      <c r="G421" s="24">
        <v>20</v>
      </c>
      <c r="H421" s="24">
        <v>0</v>
      </c>
      <c r="I421" s="24">
        <f t="shared" si="7"/>
        <v>5177574.7799999965</v>
      </c>
    </row>
    <row r="422" spans="1:9" x14ac:dyDescent="0.25">
      <c r="A422" s="23" t="s">
        <v>62</v>
      </c>
      <c r="B422" s="23"/>
      <c r="C422" s="25">
        <v>42583</v>
      </c>
      <c r="D422" s="23" t="s">
        <v>63</v>
      </c>
      <c r="E422" s="23" t="s">
        <v>637</v>
      </c>
      <c r="F422" s="23"/>
      <c r="G422" s="24">
        <v>5447.8</v>
      </c>
      <c r="H422" s="24">
        <v>0</v>
      </c>
      <c r="I422" s="24">
        <f t="shared" si="7"/>
        <v>5183022.5799999963</v>
      </c>
    </row>
    <row r="423" spans="1:9" x14ac:dyDescent="0.25">
      <c r="A423" s="23" t="s">
        <v>62</v>
      </c>
      <c r="B423" s="23"/>
      <c r="C423" s="25">
        <v>42583</v>
      </c>
      <c r="D423" s="23" t="s">
        <v>63</v>
      </c>
      <c r="E423" s="23" t="s">
        <v>638</v>
      </c>
      <c r="F423" s="23"/>
      <c r="G423" s="24">
        <v>826.5</v>
      </c>
      <c r="H423" s="24">
        <v>0</v>
      </c>
      <c r="I423" s="24">
        <f t="shared" si="7"/>
        <v>5183849.0799999963</v>
      </c>
    </row>
    <row r="424" spans="1:9" x14ac:dyDescent="0.25">
      <c r="A424" s="23" t="s">
        <v>62</v>
      </c>
      <c r="B424" s="23"/>
      <c r="C424" s="25">
        <v>42583</v>
      </c>
      <c r="D424" s="23" t="s">
        <v>63</v>
      </c>
      <c r="E424" s="23" t="s">
        <v>639</v>
      </c>
      <c r="F424" s="23"/>
      <c r="G424" s="24">
        <v>1633</v>
      </c>
      <c r="H424" s="24">
        <v>0</v>
      </c>
      <c r="I424" s="24">
        <f t="shared" si="7"/>
        <v>5185482.0799999963</v>
      </c>
    </row>
    <row r="425" spans="1:9" x14ac:dyDescent="0.25">
      <c r="A425" s="23" t="s">
        <v>62</v>
      </c>
      <c r="B425" s="23"/>
      <c r="C425" s="25">
        <v>42583</v>
      </c>
      <c r="D425" s="23" t="s">
        <v>63</v>
      </c>
      <c r="E425" s="23" t="s">
        <v>640</v>
      </c>
      <c r="F425" s="23"/>
      <c r="G425" s="24">
        <v>3350</v>
      </c>
      <c r="H425" s="24">
        <v>0</v>
      </c>
      <c r="I425" s="24">
        <f t="shared" si="7"/>
        <v>5188832.0799999963</v>
      </c>
    </row>
    <row r="426" spans="1:9" x14ac:dyDescent="0.25">
      <c r="A426" s="23" t="s">
        <v>62</v>
      </c>
      <c r="B426" s="23"/>
      <c r="C426" s="25">
        <v>42590</v>
      </c>
      <c r="D426" s="23" t="s">
        <v>63</v>
      </c>
      <c r="E426" s="23" t="s">
        <v>641</v>
      </c>
      <c r="F426" s="23"/>
      <c r="G426" s="24">
        <v>595</v>
      </c>
      <c r="H426" s="24">
        <v>0</v>
      </c>
      <c r="I426" s="24">
        <f t="shared" si="7"/>
        <v>5189427.0799999963</v>
      </c>
    </row>
    <row r="427" spans="1:9" x14ac:dyDescent="0.25">
      <c r="A427" s="23" t="s">
        <v>62</v>
      </c>
      <c r="B427" s="23"/>
      <c r="C427" s="25">
        <v>42590</v>
      </c>
      <c r="D427" s="23" t="s">
        <v>63</v>
      </c>
      <c r="E427" s="23" t="s">
        <v>642</v>
      </c>
      <c r="F427" s="23"/>
      <c r="G427" s="24">
        <v>13015.2</v>
      </c>
      <c r="H427" s="24">
        <v>0</v>
      </c>
      <c r="I427" s="24">
        <f t="shared" si="7"/>
        <v>5202442.2799999965</v>
      </c>
    </row>
    <row r="428" spans="1:9" x14ac:dyDescent="0.25">
      <c r="A428" s="23" t="s">
        <v>62</v>
      </c>
      <c r="B428" s="23"/>
      <c r="C428" s="25">
        <v>42597</v>
      </c>
      <c r="D428" s="23" t="s">
        <v>63</v>
      </c>
      <c r="E428" s="23" t="s">
        <v>643</v>
      </c>
      <c r="F428" s="23"/>
      <c r="G428" s="24">
        <v>2160</v>
      </c>
      <c r="H428" s="24">
        <v>0</v>
      </c>
      <c r="I428" s="24">
        <f t="shared" si="7"/>
        <v>5204602.2799999965</v>
      </c>
    </row>
    <row r="429" spans="1:9" x14ac:dyDescent="0.25">
      <c r="A429" s="23" t="s">
        <v>62</v>
      </c>
      <c r="B429" s="23"/>
      <c r="C429" s="25">
        <v>42600</v>
      </c>
      <c r="D429" s="23" t="s">
        <v>63</v>
      </c>
      <c r="E429" s="23" t="s">
        <v>644</v>
      </c>
      <c r="F429" s="23"/>
      <c r="G429" s="24">
        <v>4229.6499999999996</v>
      </c>
      <c r="H429" s="24">
        <v>0</v>
      </c>
      <c r="I429" s="24">
        <f t="shared" si="7"/>
        <v>5208831.9299999969</v>
      </c>
    </row>
    <row r="430" spans="1:9" x14ac:dyDescent="0.25">
      <c r="A430" s="23" t="s">
        <v>62</v>
      </c>
      <c r="B430" s="23"/>
      <c r="C430" s="25">
        <v>42607</v>
      </c>
      <c r="D430" s="23" t="s">
        <v>63</v>
      </c>
      <c r="E430" s="23" t="s">
        <v>645</v>
      </c>
      <c r="F430" s="23"/>
      <c r="G430" s="24">
        <v>14850</v>
      </c>
      <c r="H430" s="24">
        <v>0</v>
      </c>
      <c r="I430" s="24">
        <f t="shared" si="7"/>
        <v>5223681.9299999969</v>
      </c>
    </row>
    <row r="431" spans="1:9" x14ac:dyDescent="0.25">
      <c r="A431" s="23" t="s">
        <v>62</v>
      </c>
      <c r="B431" s="23"/>
      <c r="C431" s="25">
        <v>42611</v>
      </c>
      <c r="D431" s="23" t="s">
        <v>63</v>
      </c>
      <c r="E431" s="23" t="s">
        <v>646</v>
      </c>
      <c r="F431" s="23"/>
      <c r="G431" s="24">
        <v>961</v>
      </c>
      <c r="H431" s="24">
        <v>0</v>
      </c>
      <c r="I431" s="24">
        <f t="shared" si="7"/>
        <v>5224642.9299999969</v>
      </c>
    </row>
    <row r="432" spans="1:9" x14ac:dyDescent="0.25">
      <c r="A432" s="23" t="s">
        <v>62</v>
      </c>
      <c r="B432" s="23"/>
      <c r="C432" s="25">
        <v>42613</v>
      </c>
      <c r="D432" s="23" t="s">
        <v>63</v>
      </c>
      <c r="E432" s="23" t="s">
        <v>647</v>
      </c>
      <c r="F432" s="23"/>
      <c r="G432" s="24">
        <v>3287.64</v>
      </c>
      <c r="H432" s="24">
        <v>0</v>
      </c>
      <c r="I432" s="24">
        <f t="shared" si="7"/>
        <v>5227930.5699999966</v>
      </c>
    </row>
    <row r="433" spans="1:9" x14ac:dyDescent="0.25">
      <c r="A433" s="23" t="s">
        <v>62</v>
      </c>
      <c r="B433" s="23"/>
      <c r="C433" s="25">
        <v>42613</v>
      </c>
      <c r="D433" s="23" t="s">
        <v>63</v>
      </c>
      <c r="E433" s="23" t="s">
        <v>648</v>
      </c>
      <c r="F433" s="23"/>
      <c r="G433" s="24">
        <v>1189</v>
      </c>
      <c r="H433" s="24">
        <v>0</v>
      </c>
      <c r="I433" s="24">
        <f t="shared" si="7"/>
        <v>5229119.5699999966</v>
      </c>
    </row>
    <row r="434" spans="1:9" x14ac:dyDescent="0.25">
      <c r="A434" s="23" t="s">
        <v>62</v>
      </c>
      <c r="B434" s="23"/>
      <c r="C434" s="25">
        <v>42614</v>
      </c>
      <c r="D434" s="23" t="s">
        <v>63</v>
      </c>
      <c r="E434" s="23" t="s">
        <v>649</v>
      </c>
      <c r="F434" s="23"/>
      <c r="G434" s="24">
        <v>3350</v>
      </c>
      <c r="H434" s="24">
        <v>0</v>
      </c>
      <c r="I434" s="24">
        <f t="shared" si="7"/>
        <v>5232469.5699999966</v>
      </c>
    </row>
    <row r="435" spans="1:9" x14ac:dyDescent="0.25">
      <c r="A435" s="23" t="s">
        <v>62</v>
      </c>
      <c r="B435" s="23"/>
      <c r="C435" s="25">
        <v>42619</v>
      </c>
      <c r="D435" s="23" t="s">
        <v>63</v>
      </c>
      <c r="E435" s="23" t="s">
        <v>650</v>
      </c>
      <c r="F435" s="23"/>
      <c r="G435" s="24">
        <v>5557.85</v>
      </c>
      <c r="H435" s="24">
        <v>0</v>
      </c>
      <c r="I435" s="24">
        <f t="shared" si="7"/>
        <v>5238027.4199999962</v>
      </c>
    </row>
    <row r="436" spans="1:9" x14ac:dyDescent="0.25">
      <c r="A436" s="23" t="s">
        <v>62</v>
      </c>
      <c r="B436" s="23"/>
      <c r="C436" s="25">
        <v>42620</v>
      </c>
      <c r="D436" s="23" t="s">
        <v>63</v>
      </c>
      <c r="E436" s="23" t="s">
        <v>651</v>
      </c>
      <c r="F436" s="23"/>
      <c r="G436" s="24">
        <v>153983</v>
      </c>
      <c r="H436" s="24">
        <v>0</v>
      </c>
      <c r="I436" s="24">
        <f t="shared" si="7"/>
        <v>5392010.4199999962</v>
      </c>
    </row>
    <row r="437" spans="1:9" x14ac:dyDescent="0.25">
      <c r="A437" s="23" t="s">
        <v>62</v>
      </c>
      <c r="B437" s="23"/>
      <c r="C437" s="25">
        <v>42620</v>
      </c>
      <c r="D437" s="23" t="s">
        <v>63</v>
      </c>
      <c r="E437" s="23" t="s">
        <v>652</v>
      </c>
      <c r="F437" s="23"/>
      <c r="G437" s="24">
        <v>223</v>
      </c>
      <c r="H437" s="24">
        <v>0</v>
      </c>
      <c r="I437" s="24">
        <f t="shared" si="7"/>
        <v>5392233.4199999962</v>
      </c>
    </row>
    <row r="438" spans="1:9" x14ac:dyDescent="0.25">
      <c r="A438" s="23" t="s">
        <v>62</v>
      </c>
      <c r="B438" s="23"/>
      <c r="C438" s="25">
        <v>42620</v>
      </c>
      <c r="D438" s="23" t="s">
        <v>63</v>
      </c>
      <c r="E438" s="23" t="s">
        <v>653</v>
      </c>
      <c r="F438" s="23"/>
      <c r="G438" s="24">
        <v>399.14</v>
      </c>
      <c r="H438" s="24">
        <v>0</v>
      </c>
      <c r="I438" s="24">
        <f t="shared" si="7"/>
        <v>5392632.5599999959</v>
      </c>
    </row>
    <row r="439" spans="1:9" x14ac:dyDescent="0.25">
      <c r="A439" s="23" t="s">
        <v>62</v>
      </c>
      <c r="B439" s="23"/>
      <c r="C439" s="25">
        <v>42620</v>
      </c>
      <c r="D439" s="23" t="s">
        <v>63</v>
      </c>
      <c r="E439" s="23" t="s">
        <v>654</v>
      </c>
      <c r="F439" s="23"/>
      <c r="G439" s="24">
        <v>1052.48</v>
      </c>
      <c r="H439" s="24">
        <v>0</v>
      </c>
      <c r="I439" s="24">
        <f t="shared" si="7"/>
        <v>5393685.0399999963</v>
      </c>
    </row>
    <row r="440" spans="1:9" x14ac:dyDescent="0.25">
      <c r="A440" s="23" t="s">
        <v>62</v>
      </c>
      <c r="B440" s="23"/>
      <c r="C440" s="25">
        <v>42620</v>
      </c>
      <c r="D440" s="23" t="s">
        <v>63</v>
      </c>
      <c r="E440" s="23" t="s">
        <v>655</v>
      </c>
      <c r="F440" s="23"/>
      <c r="G440" s="24">
        <v>12011.07</v>
      </c>
      <c r="H440" s="24">
        <v>0</v>
      </c>
      <c r="I440" s="24">
        <f t="shared" si="7"/>
        <v>5405696.1099999966</v>
      </c>
    </row>
    <row r="441" spans="1:9" x14ac:dyDescent="0.25">
      <c r="A441" s="23" t="s">
        <v>62</v>
      </c>
      <c r="B441" s="23"/>
      <c r="C441" s="25">
        <v>42622</v>
      </c>
      <c r="D441" s="23" t="s">
        <v>63</v>
      </c>
      <c r="E441" s="23" t="s">
        <v>656</v>
      </c>
      <c r="F441" s="23"/>
      <c r="G441" s="24">
        <v>89.64</v>
      </c>
      <c r="H441" s="24">
        <v>0</v>
      </c>
      <c r="I441" s="24">
        <f t="shared" si="7"/>
        <v>5405785.7499999963</v>
      </c>
    </row>
    <row r="442" spans="1:9" x14ac:dyDescent="0.25">
      <c r="A442" s="23" t="s">
        <v>62</v>
      </c>
      <c r="B442" s="23"/>
      <c r="C442" s="25">
        <v>42623</v>
      </c>
      <c r="D442" s="23" t="s">
        <v>63</v>
      </c>
      <c r="E442" s="23" t="s">
        <v>657</v>
      </c>
      <c r="F442" s="23"/>
      <c r="G442" s="24">
        <v>3780</v>
      </c>
      <c r="H442" s="24">
        <v>0</v>
      </c>
      <c r="I442" s="24">
        <f t="shared" si="7"/>
        <v>5409565.7499999963</v>
      </c>
    </row>
    <row r="443" spans="1:9" x14ac:dyDescent="0.25">
      <c r="A443" s="23" t="s">
        <v>62</v>
      </c>
      <c r="B443" s="23"/>
      <c r="C443" s="25">
        <v>42623</v>
      </c>
      <c r="D443" s="23" t="s">
        <v>63</v>
      </c>
      <c r="E443" s="23" t="s">
        <v>658</v>
      </c>
      <c r="F443" s="23"/>
      <c r="G443" s="24">
        <v>3780</v>
      </c>
      <c r="H443" s="24">
        <v>0</v>
      </c>
      <c r="I443" s="24">
        <f t="shared" si="7"/>
        <v>5413345.7499999963</v>
      </c>
    </row>
    <row r="444" spans="1:9" x14ac:dyDescent="0.25">
      <c r="A444" s="23" t="s">
        <v>62</v>
      </c>
      <c r="B444" s="23"/>
      <c r="C444" s="25">
        <v>42632</v>
      </c>
      <c r="D444" s="23" t="s">
        <v>63</v>
      </c>
      <c r="E444" s="23" t="s">
        <v>659</v>
      </c>
      <c r="F444" s="23"/>
      <c r="G444" s="24">
        <v>129384.93</v>
      </c>
      <c r="H444" s="24">
        <v>0</v>
      </c>
      <c r="I444" s="24">
        <f t="shared" si="7"/>
        <v>5542730.679999996</v>
      </c>
    </row>
    <row r="445" spans="1:9" x14ac:dyDescent="0.25">
      <c r="A445" s="23" t="s">
        <v>62</v>
      </c>
      <c r="B445" s="23"/>
      <c r="C445" s="25">
        <v>42633</v>
      </c>
      <c r="D445" s="23" t="s">
        <v>63</v>
      </c>
      <c r="E445" s="23" t="s">
        <v>660</v>
      </c>
      <c r="F445" s="23"/>
      <c r="G445" s="24">
        <v>4430</v>
      </c>
      <c r="H445" s="24">
        <v>0</v>
      </c>
      <c r="I445" s="24">
        <f t="shared" si="7"/>
        <v>5547160.679999996</v>
      </c>
    </row>
    <row r="446" spans="1:9" x14ac:dyDescent="0.25">
      <c r="A446" s="23" t="s">
        <v>62</v>
      </c>
      <c r="B446" s="23"/>
      <c r="C446" s="25">
        <v>42639</v>
      </c>
      <c r="D446" s="23" t="s">
        <v>63</v>
      </c>
      <c r="E446" s="23" t="s">
        <v>661</v>
      </c>
      <c r="F446" s="23"/>
      <c r="G446" s="24">
        <v>3521.62</v>
      </c>
      <c r="H446" s="24">
        <v>0</v>
      </c>
      <c r="I446" s="24">
        <f t="shared" si="7"/>
        <v>5550682.2999999961</v>
      </c>
    </row>
    <row r="447" spans="1:9" x14ac:dyDescent="0.25">
      <c r="A447" s="23" t="s">
        <v>62</v>
      </c>
      <c r="B447" s="23"/>
      <c r="C447" s="25">
        <v>42639</v>
      </c>
      <c r="D447" s="23" t="s">
        <v>63</v>
      </c>
      <c r="E447" s="23" t="s">
        <v>662</v>
      </c>
      <c r="F447" s="23"/>
      <c r="G447" s="24">
        <v>2205.56</v>
      </c>
      <c r="H447" s="24">
        <v>0</v>
      </c>
      <c r="I447" s="24">
        <f t="shared" si="7"/>
        <v>5552887.8599999957</v>
      </c>
    </row>
    <row r="448" spans="1:9" x14ac:dyDescent="0.25">
      <c r="A448" s="23" t="s">
        <v>62</v>
      </c>
      <c r="B448" s="23"/>
      <c r="C448" s="25">
        <v>42641</v>
      </c>
      <c r="D448" s="23" t="s">
        <v>63</v>
      </c>
      <c r="E448" s="23" t="s">
        <v>663</v>
      </c>
      <c r="F448" s="23"/>
      <c r="G448" s="24">
        <v>2238.1</v>
      </c>
      <c r="H448" s="24">
        <v>0</v>
      </c>
      <c r="I448" s="24">
        <f t="shared" si="7"/>
        <v>5555125.9599999953</v>
      </c>
    </row>
    <row r="449" spans="1:9" x14ac:dyDescent="0.25">
      <c r="A449" s="23" t="s">
        <v>62</v>
      </c>
      <c r="B449" s="23"/>
      <c r="C449" s="25">
        <v>42642</v>
      </c>
      <c r="D449" s="23" t="s">
        <v>63</v>
      </c>
      <c r="E449" s="23" t="s">
        <v>664</v>
      </c>
      <c r="F449" s="23"/>
      <c r="G449" s="24">
        <v>13686.32</v>
      </c>
      <c r="H449" s="24">
        <v>0</v>
      </c>
      <c r="I449" s="24">
        <f t="shared" si="7"/>
        <v>5568812.2799999956</v>
      </c>
    </row>
    <row r="450" spans="1:9" x14ac:dyDescent="0.25">
      <c r="A450" s="23" t="s">
        <v>62</v>
      </c>
      <c r="B450" s="23"/>
      <c r="C450" s="25">
        <v>42643</v>
      </c>
      <c r="D450" s="23" t="s">
        <v>63</v>
      </c>
      <c r="E450" s="23" t="s">
        <v>665</v>
      </c>
      <c r="F450" s="23"/>
      <c r="G450" s="24">
        <v>165.25</v>
      </c>
      <c r="H450" s="24">
        <v>0</v>
      </c>
      <c r="I450" s="24">
        <f t="shared" si="7"/>
        <v>5568977.5299999956</v>
      </c>
    </row>
    <row r="451" spans="1:9" x14ac:dyDescent="0.25">
      <c r="A451" s="23" t="s">
        <v>62</v>
      </c>
      <c r="B451" s="23"/>
      <c r="C451" s="25">
        <v>42643</v>
      </c>
      <c r="D451" s="23" t="s">
        <v>63</v>
      </c>
      <c r="E451" s="23" t="s">
        <v>713</v>
      </c>
      <c r="F451" s="23"/>
      <c r="G451" s="24">
        <v>1089416.1599999999</v>
      </c>
      <c r="H451" s="24">
        <v>0</v>
      </c>
      <c r="I451" s="24">
        <f t="shared" si="7"/>
        <v>6658393.6899999958</v>
      </c>
    </row>
    <row r="452" spans="1:9" x14ac:dyDescent="0.25">
      <c r="A452" s="23" t="s">
        <v>62</v>
      </c>
      <c r="B452" s="23"/>
      <c r="C452" s="25">
        <v>42644</v>
      </c>
      <c r="D452" s="23" t="s">
        <v>63</v>
      </c>
      <c r="E452" s="23" t="s">
        <v>714</v>
      </c>
      <c r="F452" s="23"/>
      <c r="G452" s="24">
        <v>3350</v>
      </c>
      <c r="H452" s="24">
        <v>0</v>
      </c>
      <c r="I452" s="24">
        <f t="shared" si="7"/>
        <v>6661743.6899999958</v>
      </c>
    </row>
    <row r="453" spans="1:9" x14ac:dyDescent="0.25">
      <c r="A453" s="23" t="s">
        <v>62</v>
      </c>
      <c r="B453" s="23"/>
      <c r="C453" s="25">
        <v>42644</v>
      </c>
      <c r="D453" s="23" t="s">
        <v>63</v>
      </c>
      <c r="E453" s="23" t="s">
        <v>715</v>
      </c>
      <c r="F453" s="23"/>
      <c r="G453" s="24">
        <v>4280</v>
      </c>
      <c r="H453" s="24">
        <v>0</v>
      </c>
      <c r="I453" s="24">
        <f t="shared" si="7"/>
        <v>6666023.6899999958</v>
      </c>
    </row>
    <row r="454" spans="1:9" x14ac:dyDescent="0.25">
      <c r="A454" s="23" t="s">
        <v>62</v>
      </c>
      <c r="B454" s="23"/>
      <c r="C454" s="25">
        <v>42644</v>
      </c>
      <c r="D454" s="23" t="s">
        <v>63</v>
      </c>
      <c r="E454" s="23" t="s">
        <v>716</v>
      </c>
      <c r="F454" s="23"/>
      <c r="G454" s="24">
        <v>1500</v>
      </c>
      <c r="H454" s="24">
        <v>0</v>
      </c>
      <c r="I454" s="24">
        <f t="shared" si="7"/>
        <v>6667523.6899999958</v>
      </c>
    </row>
    <row r="455" spans="1:9" x14ac:dyDescent="0.25">
      <c r="A455" s="23" t="s">
        <v>62</v>
      </c>
      <c r="B455" s="23"/>
      <c r="C455" s="25">
        <v>42644</v>
      </c>
      <c r="D455" s="23" t="s">
        <v>63</v>
      </c>
      <c r="E455" s="23" t="s">
        <v>717</v>
      </c>
      <c r="F455" s="23"/>
      <c r="G455" s="24">
        <v>6723.24</v>
      </c>
      <c r="H455" s="24">
        <v>0</v>
      </c>
      <c r="I455" s="24">
        <f t="shared" si="7"/>
        <v>6674246.929999996</v>
      </c>
    </row>
    <row r="456" spans="1:9" x14ac:dyDescent="0.25">
      <c r="A456" s="23" t="s">
        <v>62</v>
      </c>
      <c r="B456" s="23"/>
      <c r="C456" s="25">
        <v>42644</v>
      </c>
      <c r="D456" s="23" t="s">
        <v>63</v>
      </c>
      <c r="E456" s="23" t="s">
        <v>718</v>
      </c>
      <c r="F456" s="23"/>
      <c r="G456" s="24">
        <v>13463.6</v>
      </c>
      <c r="H456" s="24">
        <v>0</v>
      </c>
      <c r="I456" s="24">
        <f t="shared" si="7"/>
        <v>6687710.5299999956</v>
      </c>
    </row>
    <row r="457" spans="1:9" x14ac:dyDescent="0.25">
      <c r="A457" s="23" t="s">
        <v>62</v>
      </c>
      <c r="B457" s="23"/>
      <c r="C457" s="25">
        <v>42646</v>
      </c>
      <c r="D457" s="23" t="s">
        <v>63</v>
      </c>
      <c r="E457" s="23" t="s">
        <v>719</v>
      </c>
      <c r="F457" s="23"/>
      <c r="G457" s="24">
        <v>2966.4</v>
      </c>
      <c r="H457" s="24">
        <v>0</v>
      </c>
      <c r="I457" s="24">
        <f t="shared" si="7"/>
        <v>6690676.929999996</v>
      </c>
    </row>
    <row r="458" spans="1:9" x14ac:dyDescent="0.25">
      <c r="A458" s="23" t="s">
        <v>62</v>
      </c>
      <c r="B458" s="23"/>
      <c r="C458" s="25">
        <v>42651</v>
      </c>
      <c r="D458" s="23" t="s">
        <v>63</v>
      </c>
      <c r="E458" s="23" t="s">
        <v>720</v>
      </c>
      <c r="F458" s="23"/>
      <c r="G458" s="24">
        <v>4280</v>
      </c>
      <c r="H458" s="24">
        <v>0</v>
      </c>
      <c r="I458" s="24">
        <f t="shared" si="7"/>
        <v>6694956.929999996</v>
      </c>
    </row>
    <row r="459" spans="1:9" x14ac:dyDescent="0.25">
      <c r="A459" s="23" t="s">
        <v>62</v>
      </c>
      <c r="B459" s="23"/>
      <c r="C459" s="25">
        <v>42653</v>
      </c>
      <c r="D459" s="23" t="s">
        <v>63</v>
      </c>
      <c r="E459" s="23" t="s">
        <v>721</v>
      </c>
      <c r="F459" s="23"/>
      <c r="G459" s="24">
        <v>1586.44</v>
      </c>
      <c r="H459" s="24">
        <v>0</v>
      </c>
      <c r="I459" s="24">
        <f t="shared" si="7"/>
        <v>6696543.3699999964</v>
      </c>
    </row>
    <row r="460" spans="1:9" x14ac:dyDescent="0.25">
      <c r="A460" s="23" t="s">
        <v>62</v>
      </c>
      <c r="B460" s="23"/>
      <c r="C460" s="25">
        <v>42659</v>
      </c>
      <c r="D460" s="23" t="s">
        <v>63</v>
      </c>
      <c r="E460" s="23" t="s">
        <v>722</v>
      </c>
      <c r="F460" s="23"/>
      <c r="G460" s="24">
        <v>2918.64</v>
      </c>
      <c r="H460" s="24">
        <v>0</v>
      </c>
      <c r="I460" s="24">
        <f t="shared" si="7"/>
        <v>6699462.0099999961</v>
      </c>
    </row>
    <row r="461" spans="1:9" x14ac:dyDescent="0.25">
      <c r="A461" s="23" t="s">
        <v>62</v>
      </c>
      <c r="B461" s="23"/>
      <c r="C461" s="25">
        <v>42660</v>
      </c>
      <c r="D461" s="23" t="s">
        <v>63</v>
      </c>
      <c r="E461" s="23" t="s">
        <v>723</v>
      </c>
      <c r="F461" s="23"/>
      <c r="G461" s="24">
        <v>1364.44</v>
      </c>
      <c r="H461" s="24">
        <v>0</v>
      </c>
      <c r="I461" s="24">
        <f t="shared" si="7"/>
        <v>6700826.4499999965</v>
      </c>
    </row>
    <row r="462" spans="1:9" x14ac:dyDescent="0.25">
      <c r="A462" s="23" t="s">
        <v>62</v>
      </c>
      <c r="B462" s="23"/>
      <c r="C462" s="25">
        <v>42674</v>
      </c>
      <c r="D462" s="23" t="s">
        <v>63</v>
      </c>
      <c r="E462" s="23" t="s">
        <v>724</v>
      </c>
      <c r="F462" s="23"/>
      <c r="G462" s="24">
        <v>34846.43</v>
      </c>
      <c r="H462" s="24">
        <v>0</v>
      </c>
      <c r="I462" s="24">
        <f t="shared" si="7"/>
        <v>6735672.8799999962</v>
      </c>
    </row>
    <row r="463" spans="1:9" x14ac:dyDescent="0.25">
      <c r="A463" s="23" t="s">
        <v>62</v>
      </c>
      <c r="B463" s="23"/>
      <c r="C463" s="25">
        <v>42675</v>
      </c>
      <c r="D463" s="23" t="s">
        <v>63</v>
      </c>
      <c r="E463" s="23" t="s">
        <v>725</v>
      </c>
      <c r="F463" s="23"/>
      <c r="G463" s="24">
        <v>524</v>
      </c>
      <c r="H463" s="24">
        <v>0</v>
      </c>
      <c r="I463" s="24">
        <f t="shared" si="7"/>
        <v>6736196.8799999962</v>
      </c>
    </row>
    <row r="464" spans="1:9" x14ac:dyDescent="0.25">
      <c r="A464" s="23" t="s">
        <v>62</v>
      </c>
      <c r="B464" s="23"/>
      <c r="C464" s="25">
        <v>42675</v>
      </c>
      <c r="D464" s="23" t="s">
        <v>63</v>
      </c>
      <c r="E464" s="23" t="s">
        <v>726</v>
      </c>
      <c r="F464" s="23"/>
      <c r="G464" s="24">
        <v>3350</v>
      </c>
      <c r="H464" s="24">
        <v>0</v>
      </c>
      <c r="I464" s="24">
        <f t="shared" si="7"/>
        <v>6739546.8799999962</v>
      </c>
    </row>
    <row r="465" spans="1:9" x14ac:dyDescent="0.25">
      <c r="A465" s="23" t="s">
        <v>62</v>
      </c>
      <c r="B465" s="23"/>
      <c r="C465" s="25">
        <v>42675</v>
      </c>
      <c r="D465" s="23" t="s">
        <v>63</v>
      </c>
      <c r="E465" s="23" t="s">
        <v>727</v>
      </c>
      <c r="F465" s="23"/>
      <c r="G465" s="24">
        <v>5297</v>
      </c>
      <c r="H465" s="24">
        <v>0</v>
      </c>
      <c r="I465" s="24">
        <f t="shared" si="7"/>
        <v>6744843.8799999962</v>
      </c>
    </row>
    <row r="466" spans="1:9" x14ac:dyDescent="0.25">
      <c r="A466" s="23" t="s">
        <v>62</v>
      </c>
      <c r="B466" s="23"/>
      <c r="C466" s="25">
        <v>42675</v>
      </c>
      <c r="D466" s="23" t="s">
        <v>63</v>
      </c>
      <c r="E466" s="23" t="s">
        <v>728</v>
      </c>
      <c r="F466" s="23"/>
      <c r="G466" s="24">
        <v>6483.05</v>
      </c>
      <c r="H466" s="24">
        <v>0</v>
      </c>
      <c r="I466" s="24">
        <f t="shared" si="7"/>
        <v>6751326.929999996</v>
      </c>
    </row>
    <row r="467" spans="1:9" x14ac:dyDescent="0.25">
      <c r="A467" s="23" t="s">
        <v>62</v>
      </c>
      <c r="B467" s="23"/>
      <c r="C467" s="25">
        <v>42677</v>
      </c>
      <c r="D467" s="23" t="s">
        <v>63</v>
      </c>
      <c r="E467" s="23" t="s">
        <v>729</v>
      </c>
      <c r="F467" s="23"/>
      <c r="G467" s="24">
        <v>14769.67</v>
      </c>
      <c r="H467" s="24">
        <v>0</v>
      </c>
      <c r="I467" s="24">
        <f t="shared" si="7"/>
        <v>6766096.5999999959</v>
      </c>
    </row>
    <row r="468" spans="1:9" x14ac:dyDescent="0.25">
      <c r="A468" s="23" t="s">
        <v>62</v>
      </c>
      <c r="B468" s="23"/>
      <c r="C468" s="25">
        <v>42682</v>
      </c>
      <c r="D468" s="23" t="s">
        <v>63</v>
      </c>
      <c r="E468" s="23" t="s">
        <v>730</v>
      </c>
      <c r="F468" s="23"/>
      <c r="G468" s="24">
        <v>3180</v>
      </c>
      <c r="H468" s="24">
        <v>0</v>
      </c>
      <c r="I468" s="24">
        <f t="shared" si="7"/>
        <v>6769276.5999999959</v>
      </c>
    </row>
    <row r="469" spans="1:9" x14ac:dyDescent="0.25">
      <c r="A469" s="23" t="s">
        <v>62</v>
      </c>
      <c r="B469" s="23"/>
      <c r="C469" s="25">
        <v>42682</v>
      </c>
      <c r="D469" s="23" t="s">
        <v>63</v>
      </c>
      <c r="E469" s="23" t="s">
        <v>731</v>
      </c>
      <c r="F469" s="23"/>
      <c r="G469" s="24">
        <v>2473.3000000000002</v>
      </c>
      <c r="H469" s="24">
        <v>0</v>
      </c>
      <c r="I469" s="24">
        <f t="shared" si="7"/>
        <v>6771749.8999999957</v>
      </c>
    </row>
    <row r="470" spans="1:9" x14ac:dyDescent="0.25">
      <c r="A470" s="23" t="s">
        <v>62</v>
      </c>
      <c r="B470" s="23"/>
      <c r="C470" s="25">
        <v>42682</v>
      </c>
      <c r="D470" s="23" t="s">
        <v>63</v>
      </c>
      <c r="E470" s="23" t="s">
        <v>732</v>
      </c>
      <c r="F470" s="23"/>
      <c r="G470" s="24">
        <v>478.8</v>
      </c>
      <c r="H470" s="24">
        <v>0</v>
      </c>
      <c r="I470" s="24">
        <f t="shared" si="7"/>
        <v>6772228.6999999955</v>
      </c>
    </row>
    <row r="471" spans="1:9" x14ac:dyDescent="0.25">
      <c r="A471" s="23" t="s">
        <v>62</v>
      </c>
      <c r="B471" s="23"/>
      <c r="C471" s="25">
        <v>42682</v>
      </c>
      <c r="D471" s="23" t="s">
        <v>63</v>
      </c>
      <c r="E471" s="23" t="s">
        <v>733</v>
      </c>
      <c r="F471" s="23"/>
      <c r="G471" s="24">
        <v>5297</v>
      </c>
      <c r="H471" s="24">
        <v>0</v>
      </c>
      <c r="I471" s="24">
        <f t="shared" ref="I471:I483" si="8">I470+G471-H471</f>
        <v>6777525.6999999955</v>
      </c>
    </row>
    <row r="472" spans="1:9" x14ac:dyDescent="0.25">
      <c r="A472" s="23" t="s">
        <v>62</v>
      </c>
      <c r="B472" s="23"/>
      <c r="C472" s="25">
        <v>42683</v>
      </c>
      <c r="D472" s="23" t="s">
        <v>63</v>
      </c>
      <c r="E472" s="23" t="s">
        <v>734</v>
      </c>
      <c r="F472" s="23"/>
      <c r="G472" s="24">
        <v>1468.1</v>
      </c>
      <c r="H472" s="24">
        <v>0</v>
      </c>
      <c r="I472" s="24">
        <f t="shared" si="8"/>
        <v>6778993.7999999952</v>
      </c>
    </row>
    <row r="473" spans="1:9" x14ac:dyDescent="0.25">
      <c r="A473" s="23" t="s">
        <v>62</v>
      </c>
      <c r="B473" s="23"/>
      <c r="C473" s="25">
        <v>42684</v>
      </c>
      <c r="D473" s="23" t="s">
        <v>63</v>
      </c>
      <c r="E473" s="23" t="s">
        <v>735</v>
      </c>
      <c r="F473" s="23"/>
      <c r="G473" s="24">
        <v>2050</v>
      </c>
      <c r="H473" s="24">
        <v>0</v>
      </c>
      <c r="I473" s="24">
        <f t="shared" si="8"/>
        <v>6781043.7999999952</v>
      </c>
    </row>
    <row r="474" spans="1:9" x14ac:dyDescent="0.25">
      <c r="A474" s="23" t="s">
        <v>62</v>
      </c>
      <c r="B474" s="23"/>
      <c r="C474" s="25">
        <v>42684</v>
      </c>
      <c r="D474" s="23" t="s">
        <v>63</v>
      </c>
      <c r="E474" s="23" t="s">
        <v>736</v>
      </c>
      <c r="F474" s="23"/>
      <c r="G474" s="24">
        <v>1014.1</v>
      </c>
      <c r="H474" s="24">
        <v>0</v>
      </c>
      <c r="I474" s="24">
        <f t="shared" si="8"/>
        <v>6782057.8999999948</v>
      </c>
    </row>
    <row r="475" spans="1:9" x14ac:dyDescent="0.25">
      <c r="A475" s="23" t="s">
        <v>62</v>
      </c>
      <c r="B475" s="23"/>
      <c r="C475" s="25">
        <v>42684</v>
      </c>
      <c r="D475" s="23" t="s">
        <v>63</v>
      </c>
      <c r="E475" s="23" t="s">
        <v>737</v>
      </c>
      <c r="F475" s="23"/>
      <c r="G475" s="24">
        <v>206</v>
      </c>
      <c r="H475" s="24">
        <v>0</v>
      </c>
      <c r="I475" s="24">
        <f t="shared" si="8"/>
        <v>6782263.8999999948</v>
      </c>
    </row>
    <row r="476" spans="1:9" x14ac:dyDescent="0.25">
      <c r="A476" s="23" t="s">
        <v>62</v>
      </c>
      <c r="B476" s="23"/>
      <c r="C476" s="25">
        <v>42686</v>
      </c>
      <c r="D476" s="23" t="s">
        <v>63</v>
      </c>
      <c r="E476" s="23" t="s">
        <v>738</v>
      </c>
      <c r="F476" s="23"/>
      <c r="G476" s="24">
        <v>1430.09</v>
      </c>
      <c r="H476" s="24">
        <v>0</v>
      </c>
      <c r="I476" s="24">
        <f t="shared" si="8"/>
        <v>6783693.9899999946</v>
      </c>
    </row>
    <row r="477" spans="1:9" x14ac:dyDescent="0.25">
      <c r="A477" s="23" t="s">
        <v>62</v>
      </c>
      <c r="B477" s="23"/>
      <c r="C477" s="25">
        <v>42696</v>
      </c>
      <c r="D477" s="23" t="s">
        <v>63</v>
      </c>
      <c r="E477" s="23" t="s">
        <v>739</v>
      </c>
      <c r="F477" s="23"/>
      <c r="G477" s="24">
        <v>2000</v>
      </c>
      <c r="H477" s="24">
        <v>0</v>
      </c>
      <c r="I477" s="24">
        <f t="shared" si="8"/>
        <v>6785693.9899999946</v>
      </c>
    </row>
    <row r="478" spans="1:9" x14ac:dyDescent="0.25">
      <c r="A478" s="23" t="s">
        <v>62</v>
      </c>
      <c r="B478" s="23"/>
      <c r="C478" s="25">
        <v>42698</v>
      </c>
      <c r="D478" s="23" t="s">
        <v>63</v>
      </c>
      <c r="E478" s="23" t="s">
        <v>740</v>
      </c>
      <c r="F478" s="23"/>
      <c r="G478" s="24">
        <v>1200</v>
      </c>
      <c r="H478" s="24">
        <v>0</v>
      </c>
      <c r="I478" s="24">
        <f t="shared" si="8"/>
        <v>6786893.9899999946</v>
      </c>
    </row>
    <row r="479" spans="1:9" x14ac:dyDescent="0.25">
      <c r="A479" s="23" t="s">
        <v>62</v>
      </c>
      <c r="B479" s="23"/>
      <c r="C479" s="25">
        <v>42698</v>
      </c>
      <c r="D479" s="23" t="s">
        <v>63</v>
      </c>
      <c r="E479" s="23" t="s">
        <v>741</v>
      </c>
      <c r="F479" s="23"/>
      <c r="G479" s="24">
        <v>1042.3800000000001</v>
      </c>
      <c r="H479" s="24">
        <v>0</v>
      </c>
      <c r="I479" s="24">
        <f t="shared" si="8"/>
        <v>6787936.3699999945</v>
      </c>
    </row>
    <row r="480" spans="1:9" x14ac:dyDescent="0.25">
      <c r="A480" s="23" t="s">
        <v>62</v>
      </c>
      <c r="B480" s="23"/>
      <c r="C480" s="25">
        <v>42699</v>
      </c>
      <c r="D480" s="23" t="s">
        <v>63</v>
      </c>
      <c r="E480" s="23" t="s">
        <v>742</v>
      </c>
      <c r="F480" s="23"/>
      <c r="G480" s="24">
        <v>625</v>
      </c>
      <c r="H480" s="24">
        <v>0</v>
      </c>
      <c r="I480" s="24">
        <f t="shared" si="8"/>
        <v>6788561.3699999945</v>
      </c>
    </row>
    <row r="481" spans="1:9" x14ac:dyDescent="0.25">
      <c r="A481" s="23" t="s">
        <v>62</v>
      </c>
      <c r="B481" s="23"/>
      <c r="C481" s="25">
        <v>42705</v>
      </c>
      <c r="D481" s="23" t="s">
        <v>63</v>
      </c>
      <c r="E481" s="23" t="s">
        <v>743</v>
      </c>
      <c r="F481" s="23"/>
      <c r="G481" s="24">
        <v>3150</v>
      </c>
      <c r="H481" s="24">
        <v>0</v>
      </c>
      <c r="I481" s="24">
        <f t="shared" si="8"/>
        <v>6791711.3699999945</v>
      </c>
    </row>
    <row r="482" spans="1:9" x14ac:dyDescent="0.25">
      <c r="A482" s="23" t="s">
        <v>62</v>
      </c>
      <c r="B482" s="23"/>
      <c r="C482" s="25">
        <v>42720</v>
      </c>
      <c r="D482" s="23" t="s">
        <v>63</v>
      </c>
      <c r="E482" s="23" t="s">
        <v>744</v>
      </c>
      <c r="F482" s="23"/>
      <c r="G482" s="24">
        <v>349.33</v>
      </c>
      <c r="H482" s="24">
        <v>0</v>
      </c>
      <c r="I482" s="24">
        <f t="shared" si="8"/>
        <v>6792060.6999999946</v>
      </c>
    </row>
    <row r="483" spans="1:9" x14ac:dyDescent="0.25">
      <c r="A483" s="23" t="s">
        <v>62</v>
      </c>
      <c r="B483" s="23"/>
      <c r="C483" s="25">
        <v>42726</v>
      </c>
      <c r="D483" s="23" t="s">
        <v>63</v>
      </c>
      <c r="E483" s="23" t="s">
        <v>745</v>
      </c>
      <c r="F483" s="23"/>
      <c r="G483" s="24">
        <v>280.68</v>
      </c>
      <c r="H483" s="24">
        <v>0</v>
      </c>
      <c r="I483" s="24">
        <f t="shared" si="8"/>
        <v>6792341.3799999943</v>
      </c>
    </row>
    <row r="484" spans="1:9" x14ac:dyDescent="0.25">
      <c r="G484" s="39">
        <f>SUM(G21:G483)</f>
        <v>6825697.3599999938</v>
      </c>
      <c r="H484" s="39">
        <f>SUM(H21:H483)</f>
        <v>33355.979999999996</v>
      </c>
      <c r="I484" s="55">
        <f>G484-H484</f>
        <v>6792341.3799999934</v>
      </c>
    </row>
    <row r="485" spans="1:9" x14ac:dyDescent="0.25">
      <c r="G485" s="39"/>
      <c r="H485" s="39"/>
      <c r="I485" s="55"/>
    </row>
    <row r="486" spans="1:9" x14ac:dyDescent="0.25">
      <c r="A486" s="23" t="s">
        <v>314</v>
      </c>
      <c r="B486" s="23"/>
      <c r="C486" s="25">
        <v>42394</v>
      </c>
      <c r="D486" s="23" t="s">
        <v>63</v>
      </c>
      <c r="E486" s="23" t="s">
        <v>315</v>
      </c>
      <c r="F486" s="23"/>
      <c r="G486" s="24">
        <v>278380.2</v>
      </c>
      <c r="H486" s="24">
        <v>0</v>
      </c>
      <c r="I486" s="24">
        <f>G486-H486</f>
        <v>278380.2</v>
      </c>
    </row>
    <row r="487" spans="1:9" x14ac:dyDescent="0.25">
      <c r="A487" s="23" t="s">
        <v>314</v>
      </c>
      <c r="B487" s="23"/>
      <c r="C487" s="25">
        <v>42398</v>
      </c>
      <c r="D487" s="23" t="s">
        <v>63</v>
      </c>
      <c r="E487" s="23" t="s">
        <v>316</v>
      </c>
      <c r="F487" s="23"/>
      <c r="G487" s="24">
        <v>58652.28</v>
      </c>
      <c r="H487" s="24">
        <v>0</v>
      </c>
      <c r="I487" s="24">
        <f>I486+G487-H487</f>
        <v>337032.48</v>
      </c>
    </row>
    <row r="488" spans="1:9" x14ac:dyDescent="0.25">
      <c r="A488" s="23" t="s">
        <v>314</v>
      </c>
      <c r="B488" s="23"/>
      <c r="C488" s="25">
        <v>42415</v>
      </c>
      <c r="D488" s="23" t="s">
        <v>63</v>
      </c>
      <c r="E488" s="23" t="s">
        <v>317</v>
      </c>
      <c r="F488" s="23"/>
      <c r="G488" s="24">
        <v>58652.28</v>
      </c>
      <c r="H488" s="24">
        <v>0</v>
      </c>
      <c r="I488" s="24">
        <f t="shared" ref="I488:I551" si="9">I487+G488-H488</f>
        <v>395684.76</v>
      </c>
    </row>
    <row r="489" spans="1:9" x14ac:dyDescent="0.25">
      <c r="A489" s="23" t="s">
        <v>314</v>
      </c>
      <c r="B489" s="23"/>
      <c r="C489" s="25">
        <v>42443</v>
      </c>
      <c r="D489" s="23" t="s">
        <v>63</v>
      </c>
      <c r="E489" s="23" t="s">
        <v>318</v>
      </c>
      <c r="F489" s="23"/>
      <c r="G489" s="24">
        <v>58652.28</v>
      </c>
      <c r="H489" s="24">
        <v>0</v>
      </c>
      <c r="I489" s="24">
        <f t="shared" si="9"/>
        <v>454337.04000000004</v>
      </c>
    </row>
    <row r="490" spans="1:9" x14ac:dyDescent="0.25">
      <c r="A490" s="23" t="s">
        <v>314</v>
      </c>
      <c r="B490" s="23"/>
      <c r="C490" s="25">
        <v>42474</v>
      </c>
      <c r="D490" s="23" t="s">
        <v>63</v>
      </c>
      <c r="E490" s="23" t="s">
        <v>521</v>
      </c>
      <c r="F490" s="23"/>
      <c r="G490" s="24">
        <v>58652.28</v>
      </c>
      <c r="H490" s="24">
        <v>0</v>
      </c>
      <c r="I490" s="24">
        <f t="shared" si="9"/>
        <v>512989.32000000007</v>
      </c>
    </row>
    <row r="491" spans="1:9" x14ac:dyDescent="0.25">
      <c r="A491" s="23" t="s">
        <v>314</v>
      </c>
      <c r="B491" s="23"/>
      <c r="C491" s="25">
        <v>42506</v>
      </c>
      <c r="D491" s="23" t="s">
        <v>63</v>
      </c>
      <c r="E491" s="23" t="s">
        <v>522</v>
      </c>
      <c r="F491" s="23"/>
      <c r="G491" s="24">
        <v>58652.28</v>
      </c>
      <c r="H491" s="24">
        <v>0</v>
      </c>
      <c r="I491" s="24">
        <f t="shared" si="9"/>
        <v>571641.60000000009</v>
      </c>
    </row>
    <row r="492" spans="1:9" x14ac:dyDescent="0.25">
      <c r="A492" s="23" t="s">
        <v>314</v>
      </c>
      <c r="B492" s="23"/>
      <c r="C492" s="25">
        <v>42535</v>
      </c>
      <c r="D492" s="23" t="s">
        <v>63</v>
      </c>
      <c r="E492" s="23" t="s">
        <v>523</v>
      </c>
      <c r="F492" s="23"/>
      <c r="G492" s="24">
        <v>58652.28</v>
      </c>
      <c r="H492" s="24">
        <v>0</v>
      </c>
      <c r="I492" s="24">
        <f t="shared" si="9"/>
        <v>630293.88000000012</v>
      </c>
    </row>
    <row r="493" spans="1:9" x14ac:dyDescent="0.25">
      <c r="A493" s="23" t="s">
        <v>314</v>
      </c>
      <c r="B493" s="23"/>
      <c r="C493" s="25">
        <v>42565</v>
      </c>
      <c r="D493" s="23" t="s">
        <v>63</v>
      </c>
      <c r="E493" s="23" t="s">
        <v>671</v>
      </c>
      <c r="F493" s="23"/>
      <c r="G493" s="24">
        <v>119799.58</v>
      </c>
      <c r="H493" s="24">
        <v>0</v>
      </c>
      <c r="I493" s="24">
        <f t="shared" si="9"/>
        <v>750093.46000000008</v>
      </c>
    </row>
    <row r="494" spans="1:9" x14ac:dyDescent="0.25">
      <c r="A494" s="23" t="s">
        <v>314</v>
      </c>
      <c r="B494" s="23"/>
      <c r="C494" s="25">
        <v>42597</v>
      </c>
      <c r="D494" s="23" t="s">
        <v>63</v>
      </c>
      <c r="E494" s="23" t="s">
        <v>684</v>
      </c>
      <c r="F494" s="23"/>
      <c r="G494" s="24">
        <v>119799.58</v>
      </c>
      <c r="H494" s="24">
        <v>0</v>
      </c>
      <c r="I494" s="24">
        <f t="shared" si="9"/>
        <v>869893.04</v>
      </c>
    </row>
    <row r="495" spans="1:9" x14ac:dyDescent="0.25">
      <c r="A495" s="23" t="s">
        <v>314</v>
      </c>
      <c r="B495" s="23"/>
      <c r="C495" s="25">
        <v>42629</v>
      </c>
      <c r="D495" s="23" t="s">
        <v>63</v>
      </c>
      <c r="E495" s="23" t="s">
        <v>699</v>
      </c>
      <c r="F495" s="23"/>
      <c r="G495" s="24">
        <v>119799.58</v>
      </c>
      <c r="H495" s="24">
        <v>0</v>
      </c>
      <c r="I495" s="24">
        <f t="shared" si="9"/>
        <v>989692.62</v>
      </c>
    </row>
    <row r="496" spans="1:9" x14ac:dyDescent="0.25">
      <c r="A496" s="23" t="s">
        <v>314</v>
      </c>
      <c r="B496" s="23"/>
      <c r="C496" s="25">
        <v>42657</v>
      </c>
      <c r="D496" s="23" t="s">
        <v>63</v>
      </c>
      <c r="E496" s="23" t="s">
        <v>764</v>
      </c>
      <c r="F496" s="23"/>
      <c r="G496" s="24">
        <v>119799.58</v>
      </c>
      <c r="H496" s="24">
        <v>0</v>
      </c>
      <c r="I496" s="24">
        <f t="shared" si="9"/>
        <v>1109492.2</v>
      </c>
    </row>
    <row r="497" spans="1:9" x14ac:dyDescent="0.25">
      <c r="A497" s="23" t="s">
        <v>314</v>
      </c>
      <c r="B497" s="23"/>
      <c r="C497" s="25">
        <v>42688</v>
      </c>
      <c r="D497" s="23" t="s">
        <v>63</v>
      </c>
      <c r="E497" s="23" t="s">
        <v>765</v>
      </c>
      <c r="F497" s="23"/>
      <c r="G497" s="24">
        <v>119799.58</v>
      </c>
      <c r="H497" s="24">
        <v>0</v>
      </c>
      <c r="I497" s="24">
        <f t="shared" si="9"/>
        <v>1229291.78</v>
      </c>
    </row>
    <row r="498" spans="1:9" x14ac:dyDescent="0.25">
      <c r="A498" s="23" t="s">
        <v>314</v>
      </c>
      <c r="B498" s="23"/>
      <c r="C498" s="25">
        <v>42718</v>
      </c>
      <c r="D498" s="23" t="s">
        <v>63</v>
      </c>
      <c r="E498" s="23" t="s">
        <v>766</v>
      </c>
      <c r="F498" s="23"/>
      <c r="G498" s="24">
        <v>119799.58</v>
      </c>
      <c r="H498" s="24">
        <v>0</v>
      </c>
      <c r="I498" s="24">
        <f t="shared" si="9"/>
        <v>1349091.36</v>
      </c>
    </row>
    <row r="499" spans="1:9" x14ac:dyDescent="0.25">
      <c r="A499" s="23" t="s">
        <v>319</v>
      </c>
      <c r="B499" s="23"/>
      <c r="C499" s="25">
        <v>42398</v>
      </c>
      <c r="D499" s="23" t="s">
        <v>63</v>
      </c>
      <c r="E499" s="23" t="s">
        <v>320</v>
      </c>
      <c r="F499" s="23"/>
      <c r="G499" s="24">
        <v>134787.85</v>
      </c>
      <c r="H499" s="24">
        <v>0</v>
      </c>
      <c r="I499" s="24">
        <f t="shared" si="9"/>
        <v>1483879.2100000002</v>
      </c>
    </row>
    <row r="500" spans="1:9" x14ac:dyDescent="0.25">
      <c r="A500" s="23" t="s">
        <v>319</v>
      </c>
      <c r="B500" s="23"/>
      <c r="C500" s="25">
        <v>42403</v>
      </c>
      <c r="D500" s="23" t="s">
        <v>63</v>
      </c>
      <c r="E500" s="23" t="s">
        <v>321</v>
      </c>
      <c r="F500" s="23"/>
      <c r="G500" s="24">
        <v>1337.21</v>
      </c>
      <c r="H500" s="24">
        <v>0</v>
      </c>
      <c r="I500" s="24">
        <f t="shared" si="9"/>
        <v>1485216.4200000002</v>
      </c>
    </row>
    <row r="501" spans="1:9" x14ac:dyDescent="0.25">
      <c r="A501" s="23" t="s">
        <v>319</v>
      </c>
      <c r="B501" s="23"/>
      <c r="C501" s="25">
        <v>42419</v>
      </c>
      <c r="D501" s="23" t="s">
        <v>63</v>
      </c>
      <c r="E501" s="23" t="s">
        <v>322</v>
      </c>
      <c r="F501" s="23"/>
      <c r="G501" s="24">
        <v>11480.81</v>
      </c>
      <c r="H501" s="24">
        <v>0</v>
      </c>
      <c r="I501" s="24">
        <f t="shared" si="9"/>
        <v>1496697.2300000002</v>
      </c>
    </row>
    <row r="502" spans="1:9" x14ac:dyDescent="0.25">
      <c r="A502" s="23" t="s">
        <v>319</v>
      </c>
      <c r="B502" s="23"/>
      <c r="C502" s="25">
        <v>42450</v>
      </c>
      <c r="D502" s="23" t="s">
        <v>63</v>
      </c>
      <c r="E502" s="23" t="s">
        <v>323</v>
      </c>
      <c r="F502" s="23"/>
      <c r="G502" s="24">
        <v>965.85</v>
      </c>
      <c r="H502" s="24">
        <v>0</v>
      </c>
      <c r="I502" s="24">
        <f t="shared" si="9"/>
        <v>1497663.0800000003</v>
      </c>
    </row>
    <row r="503" spans="1:9" x14ac:dyDescent="0.25">
      <c r="A503" s="23" t="s">
        <v>319</v>
      </c>
      <c r="B503" s="23"/>
      <c r="C503" s="25">
        <v>42479</v>
      </c>
      <c r="D503" s="23" t="s">
        <v>63</v>
      </c>
      <c r="E503" s="23" t="s">
        <v>524</v>
      </c>
      <c r="F503" s="23"/>
      <c r="G503" s="24">
        <v>967.02</v>
      </c>
      <c r="H503" s="24">
        <v>0</v>
      </c>
      <c r="I503" s="24">
        <f t="shared" si="9"/>
        <v>1498630.1000000003</v>
      </c>
    </row>
    <row r="504" spans="1:9" x14ac:dyDescent="0.25">
      <c r="A504" s="23" t="s">
        <v>319</v>
      </c>
      <c r="B504" s="23"/>
      <c r="C504" s="25">
        <v>42510</v>
      </c>
      <c r="D504" s="23" t="s">
        <v>63</v>
      </c>
      <c r="E504" s="23" t="s">
        <v>525</v>
      </c>
      <c r="F504" s="23"/>
      <c r="G504" s="24">
        <v>1006.8</v>
      </c>
      <c r="H504" s="24">
        <v>0</v>
      </c>
      <c r="I504" s="24">
        <f t="shared" si="9"/>
        <v>1499636.9000000004</v>
      </c>
    </row>
    <row r="505" spans="1:9" x14ac:dyDescent="0.25">
      <c r="A505" s="23" t="s">
        <v>319</v>
      </c>
      <c r="B505" s="23"/>
      <c r="C505" s="25">
        <v>42541</v>
      </c>
      <c r="D505" s="23" t="s">
        <v>63</v>
      </c>
      <c r="E505" s="23" t="s">
        <v>526</v>
      </c>
      <c r="F505" s="23"/>
      <c r="G505" s="24">
        <v>988.98</v>
      </c>
      <c r="H505" s="24">
        <v>0</v>
      </c>
      <c r="I505" s="24">
        <f t="shared" si="9"/>
        <v>1500625.8800000004</v>
      </c>
    </row>
    <row r="506" spans="1:9" x14ac:dyDescent="0.25">
      <c r="A506" s="23" t="s">
        <v>319</v>
      </c>
      <c r="B506" s="23"/>
      <c r="C506" s="25">
        <v>42570</v>
      </c>
      <c r="D506" s="23" t="s">
        <v>63</v>
      </c>
      <c r="E506" s="23" t="s">
        <v>674</v>
      </c>
      <c r="F506" s="23"/>
      <c r="G506" s="24">
        <v>977.73</v>
      </c>
      <c r="H506" s="24">
        <v>0</v>
      </c>
      <c r="I506" s="24">
        <f t="shared" si="9"/>
        <v>1501603.6100000003</v>
      </c>
    </row>
    <row r="507" spans="1:9" x14ac:dyDescent="0.25">
      <c r="A507" s="23" t="s">
        <v>319</v>
      </c>
      <c r="B507" s="23"/>
      <c r="C507" s="25">
        <v>42601</v>
      </c>
      <c r="D507" s="23" t="s">
        <v>63</v>
      </c>
      <c r="E507" s="23" t="s">
        <v>688</v>
      </c>
      <c r="F507" s="23"/>
      <c r="G507" s="24">
        <v>26027.200000000001</v>
      </c>
      <c r="H507" s="24">
        <v>0</v>
      </c>
      <c r="I507" s="24">
        <f t="shared" si="9"/>
        <v>1527630.8100000003</v>
      </c>
    </row>
    <row r="508" spans="1:9" x14ac:dyDescent="0.25">
      <c r="A508" s="23" t="s">
        <v>319</v>
      </c>
      <c r="B508" s="23"/>
      <c r="C508" s="25">
        <v>42632</v>
      </c>
      <c r="D508" s="23" t="s">
        <v>63</v>
      </c>
      <c r="E508" s="23" t="s">
        <v>700</v>
      </c>
      <c r="F508" s="23"/>
      <c r="G508" s="24">
        <v>26217.02</v>
      </c>
      <c r="H508" s="24">
        <v>0</v>
      </c>
      <c r="I508" s="24">
        <f t="shared" si="9"/>
        <v>1553847.8300000003</v>
      </c>
    </row>
    <row r="509" spans="1:9" x14ac:dyDescent="0.25">
      <c r="A509" s="23" t="s">
        <v>319</v>
      </c>
      <c r="B509" s="23"/>
      <c r="C509" s="25">
        <v>42662</v>
      </c>
      <c r="D509" s="23" t="s">
        <v>63</v>
      </c>
      <c r="E509" s="23" t="s">
        <v>767</v>
      </c>
      <c r="F509" s="23"/>
      <c r="G509" s="24">
        <v>26793.64</v>
      </c>
      <c r="H509" s="24">
        <v>0</v>
      </c>
      <c r="I509" s="24">
        <f t="shared" si="9"/>
        <v>1580641.4700000002</v>
      </c>
    </row>
    <row r="510" spans="1:9" x14ac:dyDescent="0.25">
      <c r="A510" s="23" t="s">
        <v>319</v>
      </c>
      <c r="B510" s="23"/>
      <c r="C510" s="25">
        <v>42695</v>
      </c>
      <c r="D510" s="23" t="s">
        <v>63</v>
      </c>
      <c r="E510" s="23" t="s">
        <v>768</v>
      </c>
      <c r="F510" s="23"/>
      <c r="G510" s="24">
        <v>28240.31</v>
      </c>
      <c r="H510" s="24">
        <v>0</v>
      </c>
      <c r="I510" s="24">
        <f t="shared" si="9"/>
        <v>1608881.7800000003</v>
      </c>
    </row>
    <row r="511" spans="1:9" x14ac:dyDescent="0.25">
      <c r="A511" s="23" t="s">
        <v>319</v>
      </c>
      <c r="B511" s="23"/>
      <c r="C511" s="25">
        <v>42723</v>
      </c>
      <c r="D511" s="23" t="s">
        <v>63</v>
      </c>
      <c r="E511" s="23" t="s">
        <v>769</v>
      </c>
      <c r="F511" s="23"/>
      <c r="G511" s="24">
        <v>28720.959999999999</v>
      </c>
      <c r="H511" s="24">
        <v>0</v>
      </c>
      <c r="I511" s="24">
        <f t="shared" si="9"/>
        <v>1637602.7400000002</v>
      </c>
    </row>
    <row r="512" spans="1:9" x14ac:dyDescent="0.25">
      <c r="A512" s="23" t="s">
        <v>319</v>
      </c>
      <c r="B512" s="23"/>
      <c r="C512" s="25">
        <v>42735</v>
      </c>
      <c r="D512" s="23" t="s">
        <v>63</v>
      </c>
      <c r="E512" s="23" t="s">
        <v>770</v>
      </c>
      <c r="F512" s="23"/>
      <c r="G512" s="24">
        <v>134787.85</v>
      </c>
      <c r="H512" s="24">
        <v>0</v>
      </c>
      <c r="I512" s="24">
        <f t="shared" si="9"/>
        <v>1772390.5900000003</v>
      </c>
    </row>
    <row r="513" spans="1:9" x14ac:dyDescent="0.25">
      <c r="A513" s="23" t="s">
        <v>771</v>
      </c>
      <c r="B513" s="23"/>
      <c r="C513" s="25">
        <v>42735</v>
      </c>
      <c r="D513" s="23" t="s">
        <v>63</v>
      </c>
      <c r="E513" s="23" t="s">
        <v>772</v>
      </c>
      <c r="F513" s="23"/>
      <c r="G513" s="24">
        <v>38016.050000000003</v>
      </c>
      <c r="H513" s="24">
        <v>0</v>
      </c>
      <c r="I513" s="24">
        <f t="shared" si="9"/>
        <v>1810406.6400000004</v>
      </c>
    </row>
    <row r="514" spans="1:9" x14ac:dyDescent="0.25">
      <c r="A514" s="23" t="s">
        <v>771</v>
      </c>
      <c r="B514" s="23"/>
      <c r="C514" s="25">
        <v>42735</v>
      </c>
      <c r="D514" s="23" t="s">
        <v>63</v>
      </c>
      <c r="E514" s="23" t="s">
        <v>773</v>
      </c>
      <c r="F514" s="23"/>
      <c r="G514" s="24">
        <v>36924.49</v>
      </c>
      <c r="H514" s="24">
        <v>0</v>
      </c>
      <c r="I514" s="24">
        <f t="shared" si="9"/>
        <v>1847331.1300000004</v>
      </c>
    </row>
    <row r="515" spans="1:9" x14ac:dyDescent="0.25">
      <c r="A515" s="23" t="s">
        <v>771</v>
      </c>
      <c r="B515" s="23"/>
      <c r="C515" s="25">
        <v>42735</v>
      </c>
      <c r="D515" s="23" t="s">
        <v>63</v>
      </c>
      <c r="E515" s="23" t="s">
        <v>774</v>
      </c>
      <c r="F515" s="23"/>
      <c r="G515" s="24">
        <v>38523.300000000003</v>
      </c>
      <c r="H515" s="24">
        <v>0</v>
      </c>
      <c r="I515" s="24">
        <f t="shared" si="9"/>
        <v>1885854.4300000004</v>
      </c>
    </row>
    <row r="516" spans="1:9" x14ac:dyDescent="0.25">
      <c r="A516" s="23" t="s">
        <v>771</v>
      </c>
      <c r="B516" s="23"/>
      <c r="C516" s="25">
        <v>42735</v>
      </c>
      <c r="D516" s="23" t="s">
        <v>63</v>
      </c>
      <c r="E516" s="23" t="s">
        <v>775</v>
      </c>
      <c r="F516" s="23"/>
      <c r="G516" s="24">
        <v>37866.629999999997</v>
      </c>
      <c r="H516" s="24">
        <v>0</v>
      </c>
      <c r="I516" s="24">
        <f t="shared" si="9"/>
        <v>1923721.0600000003</v>
      </c>
    </row>
    <row r="517" spans="1:9" x14ac:dyDescent="0.25">
      <c r="A517" s="23" t="s">
        <v>771</v>
      </c>
      <c r="B517" s="23"/>
      <c r="C517" s="25">
        <v>42735</v>
      </c>
      <c r="D517" s="23" t="s">
        <v>63</v>
      </c>
      <c r="E517" s="23" t="s">
        <v>776</v>
      </c>
      <c r="F517" s="23"/>
      <c r="G517" s="24">
        <v>39331.9</v>
      </c>
      <c r="H517" s="24">
        <v>0</v>
      </c>
      <c r="I517" s="24">
        <f t="shared" si="9"/>
        <v>1963052.9600000002</v>
      </c>
    </row>
    <row r="518" spans="1:9" x14ac:dyDescent="0.25">
      <c r="A518" s="23" t="s">
        <v>771</v>
      </c>
      <c r="B518" s="23"/>
      <c r="C518" s="25">
        <v>42735</v>
      </c>
      <c r="D518" s="23" t="s">
        <v>63</v>
      </c>
      <c r="E518" s="23" t="s">
        <v>777</v>
      </c>
      <c r="F518" s="23"/>
      <c r="G518" s="24">
        <v>40093.35</v>
      </c>
      <c r="H518" s="24">
        <v>0</v>
      </c>
      <c r="I518" s="24">
        <f t="shared" si="9"/>
        <v>2003146.3100000003</v>
      </c>
    </row>
    <row r="519" spans="1:9" x14ac:dyDescent="0.25">
      <c r="A519" s="23" t="s">
        <v>771</v>
      </c>
      <c r="B519" s="23"/>
      <c r="C519" s="25">
        <v>42735</v>
      </c>
      <c r="D519" s="23" t="s">
        <v>63</v>
      </c>
      <c r="E519" s="23" t="s">
        <v>778</v>
      </c>
      <c r="F519" s="23"/>
      <c r="G519" s="24">
        <v>43515.27</v>
      </c>
      <c r="H519" s="24">
        <v>0</v>
      </c>
      <c r="I519" s="24">
        <f t="shared" si="9"/>
        <v>2046661.5800000003</v>
      </c>
    </row>
    <row r="520" spans="1:9" x14ac:dyDescent="0.25">
      <c r="A520" s="23" t="s">
        <v>771</v>
      </c>
      <c r="B520" s="23"/>
      <c r="C520" s="25">
        <v>42735</v>
      </c>
      <c r="D520" s="23" t="s">
        <v>63</v>
      </c>
      <c r="E520" s="23" t="s">
        <v>779</v>
      </c>
      <c r="F520" s="23"/>
      <c r="G520" s="24">
        <v>47565.65</v>
      </c>
      <c r="H520" s="24">
        <v>0</v>
      </c>
      <c r="I520" s="24">
        <f t="shared" si="9"/>
        <v>2094227.2300000002</v>
      </c>
    </row>
    <row r="521" spans="1:9" x14ac:dyDescent="0.25">
      <c r="A521" s="23" t="s">
        <v>771</v>
      </c>
      <c r="B521" s="23"/>
      <c r="C521" s="25">
        <v>42735</v>
      </c>
      <c r="D521" s="23" t="s">
        <v>63</v>
      </c>
      <c r="E521" s="23" t="s">
        <v>780</v>
      </c>
      <c r="F521" s="23"/>
      <c r="G521" s="24">
        <v>38426.68</v>
      </c>
      <c r="H521" s="24">
        <v>0</v>
      </c>
      <c r="I521" s="24">
        <f t="shared" si="9"/>
        <v>2132653.91</v>
      </c>
    </row>
    <row r="522" spans="1:9" x14ac:dyDescent="0.25">
      <c r="A522" s="23" t="s">
        <v>324</v>
      </c>
      <c r="B522" s="23"/>
      <c r="C522" s="25">
        <v>42383</v>
      </c>
      <c r="D522" s="23" t="s">
        <v>63</v>
      </c>
      <c r="E522" s="23" t="s">
        <v>325</v>
      </c>
      <c r="F522" s="23"/>
      <c r="G522" s="24">
        <v>5730.84</v>
      </c>
      <c r="H522" s="24">
        <v>0</v>
      </c>
      <c r="I522" s="24">
        <f t="shared" si="9"/>
        <v>2138384.75</v>
      </c>
    </row>
    <row r="523" spans="1:9" x14ac:dyDescent="0.25">
      <c r="A523" s="23" t="s">
        <v>324</v>
      </c>
      <c r="B523" s="23"/>
      <c r="C523" s="25">
        <v>42398</v>
      </c>
      <c r="D523" s="23" t="s">
        <v>63</v>
      </c>
      <c r="E523" s="23" t="s">
        <v>326</v>
      </c>
      <c r="F523" s="23"/>
      <c r="G523" s="24">
        <v>39136.870000000003</v>
      </c>
      <c r="H523" s="24">
        <v>0</v>
      </c>
      <c r="I523" s="24">
        <f t="shared" si="9"/>
        <v>2177521.62</v>
      </c>
    </row>
    <row r="524" spans="1:9" x14ac:dyDescent="0.25">
      <c r="A524" s="23" t="s">
        <v>324</v>
      </c>
      <c r="B524" s="23"/>
      <c r="C524" s="25">
        <v>42429</v>
      </c>
      <c r="D524" s="23" t="s">
        <v>63</v>
      </c>
      <c r="E524" s="23" t="s">
        <v>327</v>
      </c>
      <c r="F524" s="23"/>
      <c r="G524" s="24">
        <v>38916.36</v>
      </c>
      <c r="H524" s="24">
        <v>0</v>
      </c>
      <c r="I524" s="24">
        <f t="shared" si="9"/>
        <v>2216437.98</v>
      </c>
    </row>
    <row r="525" spans="1:9" x14ac:dyDescent="0.25">
      <c r="A525" s="23" t="s">
        <v>324</v>
      </c>
      <c r="B525" s="23"/>
      <c r="C525" s="25">
        <v>42459</v>
      </c>
      <c r="D525" s="23" t="s">
        <v>63</v>
      </c>
      <c r="E525" s="23" t="s">
        <v>328</v>
      </c>
      <c r="F525" s="23"/>
      <c r="G525" s="24">
        <v>38697.050000000003</v>
      </c>
      <c r="H525" s="24">
        <v>0</v>
      </c>
      <c r="I525" s="24">
        <f t="shared" si="9"/>
        <v>2255135.0299999998</v>
      </c>
    </row>
    <row r="526" spans="1:9" x14ac:dyDescent="0.25">
      <c r="A526" s="23" t="s">
        <v>324</v>
      </c>
      <c r="B526" s="23"/>
      <c r="C526" s="25">
        <v>42489</v>
      </c>
      <c r="D526" s="23" t="s">
        <v>63</v>
      </c>
      <c r="E526" s="23" t="s">
        <v>527</v>
      </c>
      <c r="F526" s="23"/>
      <c r="G526" s="24">
        <v>38492.199999999997</v>
      </c>
      <c r="H526" s="24">
        <v>0</v>
      </c>
      <c r="I526" s="24">
        <f t="shared" si="9"/>
        <v>2293627.23</v>
      </c>
    </row>
    <row r="527" spans="1:9" x14ac:dyDescent="0.25">
      <c r="A527" s="23" t="s">
        <v>324</v>
      </c>
      <c r="B527" s="23"/>
      <c r="C527" s="25">
        <v>42520</v>
      </c>
      <c r="D527" s="23" t="s">
        <v>63</v>
      </c>
      <c r="E527" s="23" t="s">
        <v>528</v>
      </c>
      <c r="F527" s="23"/>
      <c r="G527" s="24">
        <v>39593.56</v>
      </c>
      <c r="H527" s="24">
        <v>0</v>
      </c>
      <c r="I527" s="24">
        <f t="shared" si="9"/>
        <v>2333220.79</v>
      </c>
    </row>
    <row r="528" spans="1:9" x14ac:dyDescent="0.25">
      <c r="A528" s="23" t="s">
        <v>324</v>
      </c>
      <c r="B528" s="23"/>
      <c r="C528" s="25">
        <v>42551</v>
      </c>
      <c r="D528" s="23" t="s">
        <v>63</v>
      </c>
      <c r="E528" s="23" t="s">
        <v>529</v>
      </c>
      <c r="F528" s="23"/>
      <c r="G528" s="24">
        <v>38612.699999999997</v>
      </c>
      <c r="H528" s="24">
        <v>0</v>
      </c>
      <c r="I528" s="24">
        <f t="shared" si="9"/>
        <v>2371833.4900000002</v>
      </c>
    </row>
    <row r="529" spans="1:9" x14ac:dyDescent="0.25">
      <c r="A529" s="23" t="s">
        <v>324</v>
      </c>
      <c r="B529" s="23"/>
      <c r="C529" s="25">
        <v>42580</v>
      </c>
      <c r="D529" s="23" t="s">
        <v>63</v>
      </c>
      <c r="E529" s="23" t="s">
        <v>678</v>
      </c>
      <c r="F529" s="23"/>
      <c r="G529" s="24">
        <v>40327.4</v>
      </c>
      <c r="H529" s="24">
        <v>0</v>
      </c>
      <c r="I529" s="24">
        <f t="shared" si="9"/>
        <v>2412160.89</v>
      </c>
    </row>
    <row r="530" spans="1:9" x14ac:dyDescent="0.25">
      <c r="A530" s="23" t="s">
        <v>324</v>
      </c>
      <c r="B530" s="23"/>
      <c r="C530" s="25">
        <v>42611</v>
      </c>
      <c r="D530" s="23" t="s">
        <v>63</v>
      </c>
      <c r="E530" s="23" t="s">
        <v>690</v>
      </c>
      <c r="F530" s="23"/>
      <c r="G530" s="24">
        <v>39914.089999999997</v>
      </c>
      <c r="H530" s="24">
        <v>0</v>
      </c>
      <c r="I530" s="24">
        <f t="shared" si="9"/>
        <v>2452074.98</v>
      </c>
    </row>
    <row r="531" spans="1:9" x14ac:dyDescent="0.25">
      <c r="A531" s="23" t="s">
        <v>324</v>
      </c>
      <c r="B531" s="23"/>
      <c r="C531" s="25">
        <v>42643</v>
      </c>
      <c r="D531" s="23" t="s">
        <v>63</v>
      </c>
      <c r="E531" s="23" t="s">
        <v>704</v>
      </c>
      <c r="F531" s="23"/>
      <c r="G531" s="24">
        <v>40497.300000000003</v>
      </c>
      <c r="H531" s="24">
        <v>0</v>
      </c>
      <c r="I531" s="24">
        <f t="shared" si="9"/>
        <v>2492572.2799999998</v>
      </c>
    </row>
    <row r="532" spans="1:9" x14ac:dyDescent="0.25">
      <c r="A532" s="23" t="s">
        <v>324</v>
      </c>
      <c r="B532" s="23"/>
      <c r="C532" s="25">
        <v>42671</v>
      </c>
      <c r="D532" s="23" t="s">
        <v>63</v>
      </c>
      <c r="E532" s="23" t="s">
        <v>781</v>
      </c>
      <c r="F532" s="23"/>
      <c r="G532" s="24">
        <v>40769.629999999997</v>
      </c>
      <c r="H532" s="24">
        <v>0</v>
      </c>
      <c r="I532" s="24">
        <f t="shared" si="9"/>
        <v>2533341.9099999997</v>
      </c>
    </row>
    <row r="533" spans="1:9" x14ac:dyDescent="0.25">
      <c r="A533" s="23" t="s">
        <v>324</v>
      </c>
      <c r="B533" s="23"/>
      <c r="C533" s="25">
        <v>42704</v>
      </c>
      <c r="D533" s="23" t="s">
        <v>63</v>
      </c>
      <c r="E533" s="23" t="s">
        <v>782</v>
      </c>
      <c r="F533" s="23"/>
      <c r="G533" s="24">
        <v>43684.5</v>
      </c>
      <c r="H533" s="24">
        <v>0</v>
      </c>
      <c r="I533" s="24">
        <f t="shared" si="9"/>
        <v>2577026.4099999997</v>
      </c>
    </row>
    <row r="534" spans="1:9" x14ac:dyDescent="0.25">
      <c r="A534" s="23" t="s">
        <v>324</v>
      </c>
      <c r="B534" s="23"/>
      <c r="C534" s="25">
        <v>42734</v>
      </c>
      <c r="D534" s="23" t="s">
        <v>63</v>
      </c>
      <c r="E534" s="23" t="s">
        <v>783</v>
      </c>
      <c r="F534" s="23"/>
      <c r="G534" s="24">
        <v>44511.13</v>
      </c>
      <c r="H534" s="24">
        <v>0</v>
      </c>
      <c r="I534" s="24">
        <f t="shared" si="9"/>
        <v>2621537.5399999996</v>
      </c>
    </row>
    <row r="535" spans="1:9" x14ac:dyDescent="0.25">
      <c r="A535" s="23" t="s">
        <v>329</v>
      </c>
      <c r="B535" s="23"/>
      <c r="C535" s="25">
        <v>42426</v>
      </c>
      <c r="D535" s="23" t="s">
        <v>63</v>
      </c>
      <c r="E535" s="23" t="s">
        <v>330</v>
      </c>
      <c r="F535" s="23"/>
      <c r="G535" s="24">
        <v>23250.240000000002</v>
      </c>
      <c r="H535" s="24">
        <v>0</v>
      </c>
      <c r="I535" s="24">
        <f t="shared" si="9"/>
        <v>2644787.7799999998</v>
      </c>
    </row>
    <row r="536" spans="1:9" x14ac:dyDescent="0.25">
      <c r="A536" s="23" t="s">
        <v>329</v>
      </c>
      <c r="B536" s="23"/>
      <c r="C536" s="25">
        <v>42426</v>
      </c>
      <c r="D536" s="23" t="s">
        <v>63</v>
      </c>
      <c r="E536" s="23" t="s">
        <v>331</v>
      </c>
      <c r="F536" s="23"/>
      <c r="G536" s="24">
        <v>63153.18</v>
      </c>
      <c r="H536" s="24">
        <v>0</v>
      </c>
      <c r="I536" s="24">
        <f t="shared" si="9"/>
        <v>2707940.96</v>
      </c>
    </row>
    <row r="537" spans="1:9" x14ac:dyDescent="0.25">
      <c r="A537" s="23" t="s">
        <v>329</v>
      </c>
      <c r="B537" s="23"/>
      <c r="C537" s="25">
        <v>42450</v>
      </c>
      <c r="D537" s="23" t="s">
        <v>63</v>
      </c>
      <c r="E537" s="23" t="s">
        <v>332</v>
      </c>
      <c r="F537" s="23"/>
      <c r="G537" s="24">
        <v>61953.97</v>
      </c>
      <c r="H537" s="24">
        <v>0</v>
      </c>
      <c r="I537" s="24">
        <f t="shared" si="9"/>
        <v>2769894.93</v>
      </c>
    </row>
    <row r="538" spans="1:9" x14ac:dyDescent="0.25">
      <c r="A538" s="23" t="s">
        <v>329</v>
      </c>
      <c r="B538" s="23"/>
      <c r="C538" s="25">
        <v>42481</v>
      </c>
      <c r="D538" s="23" t="s">
        <v>63</v>
      </c>
      <c r="E538" s="23" t="s">
        <v>530</v>
      </c>
      <c r="F538" s="23"/>
      <c r="G538" s="24">
        <v>61855.82</v>
      </c>
      <c r="H538" s="24">
        <v>0</v>
      </c>
      <c r="I538" s="24">
        <f t="shared" si="9"/>
        <v>2831750.75</v>
      </c>
    </row>
    <row r="539" spans="1:9" x14ac:dyDescent="0.25">
      <c r="A539" s="23" t="s">
        <v>329</v>
      </c>
      <c r="B539" s="23"/>
      <c r="C539" s="25">
        <v>42510</v>
      </c>
      <c r="D539" s="23" t="s">
        <v>63</v>
      </c>
      <c r="E539" s="23" t="s">
        <v>531</v>
      </c>
      <c r="F539" s="23"/>
      <c r="G539" s="24">
        <v>64580.68</v>
      </c>
      <c r="H539" s="24">
        <v>0</v>
      </c>
      <c r="I539" s="24">
        <f t="shared" si="9"/>
        <v>2896331.43</v>
      </c>
    </row>
    <row r="540" spans="1:9" x14ac:dyDescent="0.25">
      <c r="A540" s="23" t="s">
        <v>329</v>
      </c>
      <c r="B540" s="23"/>
      <c r="C540" s="25">
        <v>42542</v>
      </c>
      <c r="D540" s="23" t="s">
        <v>63</v>
      </c>
      <c r="E540" s="23" t="s">
        <v>532</v>
      </c>
      <c r="F540" s="23"/>
      <c r="G540" s="24">
        <v>63229.8</v>
      </c>
      <c r="H540" s="24">
        <v>0</v>
      </c>
      <c r="I540" s="24">
        <f t="shared" si="9"/>
        <v>2959561.23</v>
      </c>
    </row>
    <row r="541" spans="1:9" x14ac:dyDescent="0.25">
      <c r="A541" s="23" t="s">
        <v>329</v>
      </c>
      <c r="B541" s="23"/>
      <c r="C541" s="25">
        <v>42572</v>
      </c>
      <c r="D541" s="23" t="s">
        <v>63</v>
      </c>
      <c r="E541" s="23" t="s">
        <v>675</v>
      </c>
      <c r="F541" s="23"/>
      <c r="G541" s="24">
        <v>64114.99</v>
      </c>
      <c r="H541" s="24">
        <v>0</v>
      </c>
      <c r="I541" s="24">
        <f t="shared" si="9"/>
        <v>3023676.22</v>
      </c>
    </row>
    <row r="542" spans="1:9" x14ac:dyDescent="0.25">
      <c r="A542" s="23" t="s">
        <v>329</v>
      </c>
      <c r="B542" s="23"/>
      <c r="C542" s="25">
        <v>42601</v>
      </c>
      <c r="D542" s="23" t="s">
        <v>63</v>
      </c>
      <c r="E542" s="23" t="s">
        <v>687</v>
      </c>
      <c r="F542" s="23"/>
      <c r="G542" s="24">
        <v>63668.55</v>
      </c>
      <c r="H542" s="24">
        <v>0</v>
      </c>
      <c r="I542" s="24">
        <f t="shared" si="9"/>
        <v>3087344.77</v>
      </c>
    </row>
    <row r="543" spans="1:9" x14ac:dyDescent="0.25">
      <c r="A543" s="23" t="s">
        <v>329</v>
      </c>
      <c r="B543" s="23"/>
      <c r="C543" s="25">
        <v>42634</v>
      </c>
      <c r="D543" s="23" t="s">
        <v>63</v>
      </c>
      <c r="E543" s="23" t="s">
        <v>701</v>
      </c>
      <c r="F543" s="23"/>
      <c r="G543" s="24">
        <v>64045.72</v>
      </c>
      <c r="H543" s="24">
        <v>0</v>
      </c>
      <c r="I543" s="24">
        <f t="shared" si="9"/>
        <v>3151390.49</v>
      </c>
    </row>
    <row r="544" spans="1:9" x14ac:dyDescent="0.25">
      <c r="A544" s="23" t="s">
        <v>329</v>
      </c>
      <c r="B544" s="23"/>
      <c r="C544" s="25">
        <v>42664</v>
      </c>
      <c r="D544" s="23" t="s">
        <v>63</v>
      </c>
      <c r="E544" s="23" t="s">
        <v>784</v>
      </c>
      <c r="F544" s="23"/>
      <c r="G544" s="24">
        <v>64767.34</v>
      </c>
      <c r="H544" s="24">
        <v>0</v>
      </c>
      <c r="I544" s="24">
        <f t="shared" si="9"/>
        <v>3216157.83</v>
      </c>
    </row>
    <row r="545" spans="1:9" x14ac:dyDescent="0.25">
      <c r="A545" s="23" t="s">
        <v>329</v>
      </c>
      <c r="B545" s="23"/>
      <c r="C545" s="25">
        <v>42695</v>
      </c>
      <c r="D545" s="23" t="s">
        <v>63</v>
      </c>
      <c r="E545" s="23" t="s">
        <v>785</v>
      </c>
      <c r="F545" s="23"/>
      <c r="G545" s="24">
        <v>69081.7</v>
      </c>
      <c r="H545" s="24">
        <v>0</v>
      </c>
      <c r="I545" s="24">
        <f t="shared" si="9"/>
        <v>3285239.5300000003</v>
      </c>
    </row>
    <row r="546" spans="1:9" x14ac:dyDescent="0.25">
      <c r="A546" s="23" t="s">
        <v>329</v>
      </c>
      <c r="B546" s="23"/>
      <c r="C546" s="25">
        <v>42725</v>
      </c>
      <c r="D546" s="23" t="s">
        <v>63</v>
      </c>
      <c r="E546" s="23" t="s">
        <v>786</v>
      </c>
      <c r="F546" s="23"/>
      <c r="G546" s="24">
        <v>70180.5</v>
      </c>
      <c r="H546" s="24">
        <v>0</v>
      </c>
      <c r="I546" s="24">
        <f t="shared" si="9"/>
        <v>3355420.0300000003</v>
      </c>
    </row>
    <row r="547" spans="1:9" x14ac:dyDescent="0.25">
      <c r="A547" s="23" t="s">
        <v>333</v>
      </c>
      <c r="B547" s="23"/>
      <c r="C547" s="25">
        <v>42458</v>
      </c>
      <c r="D547" s="23" t="s">
        <v>63</v>
      </c>
      <c r="E547" s="23" t="s">
        <v>334</v>
      </c>
      <c r="F547" s="23"/>
      <c r="G547" s="24">
        <v>115275.6</v>
      </c>
      <c r="H547" s="24">
        <v>0</v>
      </c>
      <c r="I547" s="24">
        <f t="shared" si="9"/>
        <v>3470695.6300000004</v>
      </c>
    </row>
    <row r="548" spans="1:9" x14ac:dyDescent="0.25">
      <c r="A548" s="23" t="s">
        <v>333</v>
      </c>
      <c r="B548" s="23"/>
      <c r="C548" s="25">
        <v>42475</v>
      </c>
      <c r="D548" s="23" t="s">
        <v>63</v>
      </c>
      <c r="E548" s="23" t="s">
        <v>533</v>
      </c>
      <c r="F548" s="23"/>
      <c r="G548" s="24">
        <v>39762.639999999999</v>
      </c>
      <c r="H548" s="24">
        <v>0</v>
      </c>
      <c r="I548" s="24">
        <f t="shared" si="9"/>
        <v>3510458.2700000005</v>
      </c>
    </row>
    <row r="549" spans="1:9" x14ac:dyDescent="0.25">
      <c r="A549" s="23" t="s">
        <v>333</v>
      </c>
      <c r="B549" s="23"/>
      <c r="C549" s="25">
        <v>42503</v>
      </c>
      <c r="D549" s="23" t="s">
        <v>63</v>
      </c>
      <c r="E549" s="23" t="s">
        <v>534</v>
      </c>
      <c r="F549" s="23"/>
      <c r="G549" s="24">
        <v>41527.64</v>
      </c>
      <c r="H549" s="24">
        <v>0</v>
      </c>
      <c r="I549" s="24">
        <f t="shared" si="9"/>
        <v>3551985.9100000006</v>
      </c>
    </row>
    <row r="550" spans="1:9" x14ac:dyDescent="0.25">
      <c r="A550" s="23" t="s">
        <v>333</v>
      </c>
      <c r="B550" s="23"/>
      <c r="C550" s="25">
        <v>42536</v>
      </c>
      <c r="D550" s="23" t="s">
        <v>63</v>
      </c>
      <c r="E550" s="23" t="s">
        <v>535</v>
      </c>
      <c r="F550" s="23"/>
      <c r="G550" s="24">
        <v>40664.28</v>
      </c>
      <c r="H550" s="24">
        <v>0</v>
      </c>
      <c r="I550" s="24">
        <f t="shared" si="9"/>
        <v>3592650.1900000004</v>
      </c>
    </row>
    <row r="551" spans="1:9" x14ac:dyDescent="0.25">
      <c r="A551" s="23" t="s">
        <v>333</v>
      </c>
      <c r="B551" s="23"/>
      <c r="C551" s="25">
        <v>42566</v>
      </c>
      <c r="D551" s="23" t="s">
        <v>63</v>
      </c>
      <c r="E551" s="23" t="s">
        <v>673</v>
      </c>
      <c r="F551" s="23"/>
      <c r="G551" s="24">
        <v>39687.29</v>
      </c>
      <c r="H551" s="24">
        <v>0</v>
      </c>
      <c r="I551" s="24">
        <f t="shared" si="9"/>
        <v>3632337.4800000004</v>
      </c>
    </row>
    <row r="552" spans="1:9" x14ac:dyDescent="0.25">
      <c r="A552" s="23" t="s">
        <v>333</v>
      </c>
      <c r="B552" s="23"/>
      <c r="C552" s="25">
        <v>42597</v>
      </c>
      <c r="D552" s="23" t="s">
        <v>63</v>
      </c>
      <c r="E552" s="23" t="s">
        <v>685</v>
      </c>
      <c r="F552" s="23"/>
      <c r="G552" s="24">
        <v>40702.57</v>
      </c>
      <c r="H552" s="24">
        <v>0</v>
      </c>
      <c r="I552" s="24">
        <f t="shared" ref="I552:I615" si="10">I551+G552-H552</f>
        <v>3673040.0500000003</v>
      </c>
    </row>
    <row r="553" spans="1:9" x14ac:dyDescent="0.25">
      <c r="A553" s="23" t="s">
        <v>333</v>
      </c>
      <c r="B553" s="23"/>
      <c r="C553" s="25">
        <v>42622</v>
      </c>
      <c r="D553" s="23" t="s">
        <v>63</v>
      </c>
      <c r="E553" s="23" t="s">
        <v>697</v>
      </c>
      <c r="F553" s="23"/>
      <c r="G553" s="24">
        <v>40871.79</v>
      </c>
      <c r="H553" s="24">
        <v>0</v>
      </c>
      <c r="I553" s="24">
        <f t="shared" si="10"/>
        <v>3713911.8400000003</v>
      </c>
    </row>
    <row r="554" spans="1:9" x14ac:dyDescent="0.25">
      <c r="A554" s="23" t="s">
        <v>333</v>
      </c>
      <c r="B554" s="23"/>
      <c r="C554" s="25">
        <v>42657</v>
      </c>
      <c r="D554" s="23" t="s">
        <v>63</v>
      </c>
      <c r="E554" s="23" t="s">
        <v>787</v>
      </c>
      <c r="F554" s="23"/>
      <c r="G554" s="24">
        <v>42143.97</v>
      </c>
      <c r="H554" s="24">
        <v>0</v>
      </c>
      <c r="I554" s="24">
        <f t="shared" si="10"/>
        <v>3756055.8100000005</v>
      </c>
    </row>
    <row r="555" spans="1:9" x14ac:dyDescent="0.25">
      <c r="A555" s="23" t="s">
        <v>333</v>
      </c>
      <c r="B555" s="23"/>
      <c r="C555" s="25">
        <v>42689</v>
      </c>
      <c r="D555" s="23" t="s">
        <v>63</v>
      </c>
      <c r="E555" s="23" t="s">
        <v>788</v>
      </c>
      <c r="F555" s="23"/>
      <c r="G555" s="24">
        <v>43608.84</v>
      </c>
      <c r="H555" s="24">
        <v>0</v>
      </c>
      <c r="I555" s="24">
        <f t="shared" si="10"/>
        <v>3799664.6500000004</v>
      </c>
    </row>
    <row r="556" spans="1:9" x14ac:dyDescent="0.25">
      <c r="A556" s="23" t="s">
        <v>333</v>
      </c>
      <c r="B556" s="23"/>
      <c r="C556" s="25">
        <v>42719</v>
      </c>
      <c r="D556" s="23" t="s">
        <v>63</v>
      </c>
      <c r="E556" s="23" t="s">
        <v>789</v>
      </c>
      <c r="F556" s="23"/>
      <c r="G556" s="24">
        <v>45712.27</v>
      </c>
      <c r="H556" s="24">
        <v>0</v>
      </c>
      <c r="I556" s="24">
        <f t="shared" si="10"/>
        <v>3845376.9200000004</v>
      </c>
    </row>
    <row r="557" spans="1:9" x14ac:dyDescent="0.25">
      <c r="A557" s="23" t="s">
        <v>335</v>
      </c>
      <c r="B557" s="23"/>
      <c r="C557" s="25">
        <v>42395</v>
      </c>
      <c r="D557" s="23" t="s">
        <v>63</v>
      </c>
      <c r="E557" s="23" t="s">
        <v>336</v>
      </c>
      <c r="F557" s="23"/>
      <c r="G557" s="24">
        <v>84841.919999999998</v>
      </c>
      <c r="H557" s="24">
        <v>0</v>
      </c>
      <c r="I557" s="24">
        <f t="shared" si="10"/>
        <v>3930218.8400000003</v>
      </c>
    </row>
    <row r="558" spans="1:9" x14ac:dyDescent="0.25">
      <c r="A558" s="23" t="s">
        <v>335</v>
      </c>
      <c r="B558" s="23"/>
      <c r="C558" s="25">
        <v>42398</v>
      </c>
      <c r="D558" s="23" t="s">
        <v>63</v>
      </c>
      <c r="E558" s="23" t="s">
        <v>337</v>
      </c>
      <c r="F558" s="23"/>
      <c r="G558" s="24">
        <v>15064.18</v>
      </c>
      <c r="H558" s="24">
        <v>0</v>
      </c>
      <c r="I558" s="24">
        <f t="shared" si="10"/>
        <v>3945283.0200000005</v>
      </c>
    </row>
    <row r="559" spans="1:9" x14ac:dyDescent="0.25">
      <c r="A559" s="23" t="s">
        <v>335</v>
      </c>
      <c r="B559" s="23"/>
      <c r="C559" s="25">
        <v>42429</v>
      </c>
      <c r="D559" s="23" t="s">
        <v>63</v>
      </c>
      <c r="E559" s="23" t="s">
        <v>338</v>
      </c>
      <c r="F559" s="23"/>
      <c r="G559" s="24">
        <v>14979.3</v>
      </c>
      <c r="H559" s="24">
        <v>0</v>
      </c>
      <c r="I559" s="24">
        <f t="shared" si="10"/>
        <v>3960262.3200000003</v>
      </c>
    </row>
    <row r="560" spans="1:9" x14ac:dyDescent="0.25">
      <c r="A560" s="23" t="s">
        <v>335</v>
      </c>
      <c r="B560" s="23"/>
      <c r="C560" s="25">
        <v>42460</v>
      </c>
      <c r="D560" s="23" t="s">
        <v>63</v>
      </c>
      <c r="E560" s="23" t="s">
        <v>339</v>
      </c>
      <c r="F560" s="23"/>
      <c r="G560" s="24">
        <v>14879.59</v>
      </c>
      <c r="H560" s="24">
        <v>0</v>
      </c>
      <c r="I560" s="24">
        <f t="shared" si="10"/>
        <v>3975141.91</v>
      </c>
    </row>
    <row r="561" spans="1:9" x14ac:dyDescent="0.25">
      <c r="A561" s="23" t="s">
        <v>335</v>
      </c>
      <c r="B561" s="23"/>
      <c r="C561" s="25">
        <v>42489</v>
      </c>
      <c r="D561" s="23" t="s">
        <v>63</v>
      </c>
      <c r="E561" s="23" t="s">
        <v>536</v>
      </c>
      <c r="F561" s="23"/>
      <c r="G561" s="24">
        <v>14816.04</v>
      </c>
      <c r="H561" s="24">
        <v>0</v>
      </c>
      <c r="I561" s="24">
        <f t="shared" si="10"/>
        <v>3989957.95</v>
      </c>
    </row>
    <row r="562" spans="1:9" x14ac:dyDescent="0.25">
      <c r="A562" s="23" t="s">
        <v>335</v>
      </c>
      <c r="B562" s="23"/>
      <c r="C562" s="25">
        <v>42521</v>
      </c>
      <c r="D562" s="23" t="s">
        <v>63</v>
      </c>
      <c r="E562" s="23" t="s">
        <v>537</v>
      </c>
      <c r="F562" s="23"/>
      <c r="G562" s="24">
        <v>15262.23</v>
      </c>
      <c r="H562" s="24">
        <v>0</v>
      </c>
      <c r="I562" s="24">
        <f t="shared" si="10"/>
        <v>4005220.18</v>
      </c>
    </row>
    <row r="563" spans="1:9" x14ac:dyDescent="0.25">
      <c r="A563" s="23" t="s">
        <v>335</v>
      </c>
      <c r="B563" s="23"/>
      <c r="C563" s="25">
        <v>42551</v>
      </c>
      <c r="D563" s="23" t="s">
        <v>63</v>
      </c>
      <c r="E563" s="23" t="s">
        <v>538</v>
      </c>
      <c r="F563" s="23"/>
      <c r="G563" s="24">
        <v>14862.42</v>
      </c>
      <c r="H563" s="24">
        <v>0</v>
      </c>
      <c r="I563" s="24">
        <f t="shared" si="10"/>
        <v>4020082.6</v>
      </c>
    </row>
    <row r="564" spans="1:9" x14ac:dyDescent="0.25">
      <c r="A564" s="23" t="s">
        <v>335</v>
      </c>
      <c r="B564" s="23"/>
      <c r="C564" s="25">
        <v>42580</v>
      </c>
      <c r="D564" s="23" t="s">
        <v>63</v>
      </c>
      <c r="E564" s="23" t="s">
        <v>677</v>
      </c>
      <c r="F564" s="23"/>
      <c r="G564" s="24">
        <v>15522.43</v>
      </c>
      <c r="H564" s="24">
        <v>0</v>
      </c>
      <c r="I564" s="24">
        <f t="shared" si="10"/>
        <v>4035605.0300000003</v>
      </c>
    </row>
    <row r="565" spans="1:9" x14ac:dyDescent="0.25">
      <c r="A565" s="23" t="s">
        <v>335</v>
      </c>
      <c r="B565" s="23"/>
      <c r="C565" s="25">
        <v>42613</v>
      </c>
      <c r="D565" s="23" t="s">
        <v>63</v>
      </c>
      <c r="E565" s="23" t="s">
        <v>691</v>
      </c>
      <c r="F565" s="23"/>
      <c r="G565" s="24">
        <v>15324.38</v>
      </c>
      <c r="H565" s="24">
        <v>0</v>
      </c>
      <c r="I565" s="24">
        <f t="shared" si="10"/>
        <v>4050929.41</v>
      </c>
    </row>
    <row r="566" spans="1:9" x14ac:dyDescent="0.25">
      <c r="A566" s="23" t="s">
        <v>335</v>
      </c>
      <c r="B566" s="23"/>
      <c r="C566" s="25">
        <v>42643</v>
      </c>
      <c r="D566" s="23" t="s">
        <v>63</v>
      </c>
      <c r="E566" s="23" t="s">
        <v>703</v>
      </c>
      <c r="F566" s="23"/>
      <c r="G566" s="24">
        <v>15587.83</v>
      </c>
      <c r="H566" s="24">
        <v>0</v>
      </c>
      <c r="I566" s="24">
        <f t="shared" si="10"/>
        <v>4066517.24</v>
      </c>
    </row>
    <row r="567" spans="1:9" x14ac:dyDescent="0.25">
      <c r="A567" s="23" t="s">
        <v>335</v>
      </c>
      <c r="B567" s="23"/>
      <c r="C567" s="25">
        <v>42674</v>
      </c>
      <c r="D567" s="23" t="s">
        <v>63</v>
      </c>
      <c r="E567" s="23" t="s">
        <v>790</v>
      </c>
      <c r="F567" s="23"/>
      <c r="G567" s="24">
        <v>15692.65</v>
      </c>
      <c r="H567" s="24">
        <v>0</v>
      </c>
      <c r="I567" s="24">
        <f t="shared" si="10"/>
        <v>4082209.89</v>
      </c>
    </row>
    <row r="568" spans="1:9" x14ac:dyDescent="0.25">
      <c r="A568" s="23" t="s">
        <v>335</v>
      </c>
      <c r="B568" s="23"/>
      <c r="C568" s="25">
        <v>42704</v>
      </c>
      <c r="D568" s="23" t="s">
        <v>63</v>
      </c>
      <c r="E568" s="23" t="s">
        <v>791</v>
      </c>
      <c r="F568" s="23"/>
      <c r="G568" s="24">
        <v>16814.61</v>
      </c>
      <c r="H568" s="24">
        <v>0</v>
      </c>
      <c r="I568" s="24">
        <f t="shared" si="10"/>
        <v>4099024.5</v>
      </c>
    </row>
    <row r="569" spans="1:9" x14ac:dyDescent="0.25">
      <c r="A569" s="23" t="s">
        <v>335</v>
      </c>
      <c r="B569" s="23"/>
      <c r="C569" s="25">
        <v>42734</v>
      </c>
      <c r="D569" s="23" t="s">
        <v>63</v>
      </c>
      <c r="E569" s="23" t="s">
        <v>792</v>
      </c>
      <c r="F569" s="23"/>
      <c r="G569" s="24">
        <v>17132.79</v>
      </c>
      <c r="H569" s="24">
        <v>0</v>
      </c>
      <c r="I569" s="24">
        <f t="shared" si="10"/>
        <v>4116157.29</v>
      </c>
    </row>
    <row r="570" spans="1:9" x14ac:dyDescent="0.25">
      <c r="A570" s="23" t="s">
        <v>340</v>
      </c>
      <c r="B570" s="23"/>
      <c r="C570" s="25">
        <v>42374</v>
      </c>
      <c r="D570" s="23" t="s">
        <v>63</v>
      </c>
      <c r="E570" s="23" t="s">
        <v>341</v>
      </c>
      <c r="F570" s="23"/>
      <c r="G570" s="24">
        <v>445.54</v>
      </c>
      <c r="H570" s="24">
        <v>0</v>
      </c>
      <c r="I570" s="24">
        <f t="shared" si="10"/>
        <v>4116602.83</v>
      </c>
    </row>
    <row r="571" spans="1:9" x14ac:dyDescent="0.25">
      <c r="A571" s="23" t="s">
        <v>340</v>
      </c>
      <c r="B571" s="23"/>
      <c r="C571" s="25">
        <v>42374</v>
      </c>
      <c r="D571" s="23" t="s">
        <v>63</v>
      </c>
      <c r="E571" s="23" t="s">
        <v>342</v>
      </c>
      <c r="F571" s="23"/>
      <c r="G571" s="24">
        <v>13115.66</v>
      </c>
      <c r="H571" s="24">
        <v>0</v>
      </c>
      <c r="I571" s="24">
        <f t="shared" si="10"/>
        <v>4129718.49</v>
      </c>
    </row>
    <row r="572" spans="1:9" x14ac:dyDescent="0.25">
      <c r="A572" s="23" t="s">
        <v>340</v>
      </c>
      <c r="B572" s="23"/>
      <c r="C572" s="25">
        <v>42405</v>
      </c>
      <c r="D572" s="23" t="s">
        <v>63</v>
      </c>
      <c r="E572" s="23" t="s">
        <v>343</v>
      </c>
      <c r="F572" s="23"/>
      <c r="G572" s="24">
        <v>1987.55</v>
      </c>
      <c r="H572" s="24">
        <v>0</v>
      </c>
      <c r="I572" s="24">
        <f t="shared" si="10"/>
        <v>4131706.04</v>
      </c>
    </row>
    <row r="573" spans="1:9" x14ac:dyDescent="0.25">
      <c r="A573" s="23" t="s">
        <v>340</v>
      </c>
      <c r="B573" s="23"/>
      <c r="C573" s="25">
        <v>42433</v>
      </c>
      <c r="D573" s="23" t="s">
        <v>63</v>
      </c>
      <c r="E573" s="23" t="s">
        <v>344</v>
      </c>
      <c r="F573" s="23"/>
      <c r="G573" s="24">
        <v>1987.55</v>
      </c>
      <c r="H573" s="24">
        <v>0</v>
      </c>
      <c r="I573" s="24">
        <f t="shared" si="10"/>
        <v>4133693.59</v>
      </c>
    </row>
    <row r="574" spans="1:9" x14ac:dyDescent="0.25">
      <c r="A574" s="23" t="s">
        <v>340</v>
      </c>
      <c r="B574" s="23"/>
      <c r="C574" s="25">
        <v>42465</v>
      </c>
      <c r="D574" s="23" t="s">
        <v>63</v>
      </c>
      <c r="E574" s="23" t="s">
        <v>539</v>
      </c>
      <c r="F574" s="23"/>
      <c r="G574" s="24">
        <v>1987.55</v>
      </c>
      <c r="H574" s="24">
        <v>0</v>
      </c>
      <c r="I574" s="24">
        <f t="shared" si="10"/>
        <v>4135681.1399999997</v>
      </c>
    </row>
    <row r="575" spans="1:9" x14ac:dyDescent="0.25">
      <c r="A575" s="23" t="s">
        <v>340</v>
      </c>
      <c r="B575" s="23"/>
      <c r="C575" s="25">
        <v>42495</v>
      </c>
      <c r="D575" s="23" t="s">
        <v>63</v>
      </c>
      <c r="E575" s="23" t="s">
        <v>540</v>
      </c>
      <c r="F575" s="23"/>
      <c r="G575" s="24">
        <v>1987.55</v>
      </c>
      <c r="H575" s="24">
        <v>0</v>
      </c>
      <c r="I575" s="24">
        <f t="shared" si="10"/>
        <v>4137668.6899999995</v>
      </c>
    </row>
    <row r="576" spans="1:9" x14ac:dyDescent="0.25">
      <c r="A576" s="23" t="s">
        <v>340</v>
      </c>
      <c r="B576" s="23"/>
      <c r="C576" s="25">
        <v>42524</v>
      </c>
      <c r="D576" s="23" t="s">
        <v>63</v>
      </c>
      <c r="E576" s="23" t="s">
        <v>541</v>
      </c>
      <c r="F576" s="23"/>
      <c r="G576" s="24">
        <v>1987.55</v>
      </c>
      <c r="H576" s="24">
        <v>0</v>
      </c>
      <c r="I576" s="24">
        <f t="shared" si="10"/>
        <v>4139656.2399999993</v>
      </c>
    </row>
    <row r="577" spans="1:9" x14ac:dyDescent="0.25">
      <c r="A577" s="23" t="s">
        <v>340</v>
      </c>
      <c r="B577" s="23"/>
      <c r="C577" s="25">
        <v>42556</v>
      </c>
      <c r="D577" s="23" t="s">
        <v>63</v>
      </c>
      <c r="E577" s="23" t="s">
        <v>669</v>
      </c>
      <c r="F577" s="23"/>
      <c r="G577" s="24">
        <v>1987.55</v>
      </c>
      <c r="H577" s="24">
        <v>0</v>
      </c>
      <c r="I577" s="24">
        <f t="shared" si="10"/>
        <v>4141643.7899999991</v>
      </c>
    </row>
    <row r="578" spans="1:9" x14ac:dyDescent="0.25">
      <c r="A578" s="23" t="s">
        <v>340</v>
      </c>
      <c r="B578" s="23"/>
      <c r="C578" s="25">
        <v>42587</v>
      </c>
      <c r="D578" s="23" t="s">
        <v>63</v>
      </c>
      <c r="E578" s="23" t="s">
        <v>681</v>
      </c>
      <c r="F578" s="23"/>
      <c r="G578" s="24">
        <v>1987.55</v>
      </c>
      <c r="H578" s="24">
        <v>0</v>
      </c>
      <c r="I578" s="24">
        <f t="shared" si="10"/>
        <v>4143631.3399999989</v>
      </c>
    </row>
    <row r="579" spans="1:9" x14ac:dyDescent="0.25">
      <c r="A579" s="23" t="s">
        <v>340</v>
      </c>
      <c r="B579" s="23"/>
      <c r="C579" s="25">
        <v>42618</v>
      </c>
      <c r="D579" s="23" t="s">
        <v>63</v>
      </c>
      <c r="E579" s="23" t="s">
        <v>693</v>
      </c>
      <c r="F579" s="23"/>
      <c r="G579" s="24">
        <v>1987.55</v>
      </c>
      <c r="H579" s="24">
        <v>0</v>
      </c>
      <c r="I579" s="24">
        <f t="shared" si="10"/>
        <v>4145618.8899999987</v>
      </c>
    </row>
    <row r="580" spans="1:9" x14ac:dyDescent="0.25">
      <c r="A580" s="23" t="s">
        <v>340</v>
      </c>
      <c r="B580" s="23"/>
      <c r="C580" s="25">
        <v>42648</v>
      </c>
      <c r="D580" s="23" t="s">
        <v>63</v>
      </c>
      <c r="E580" s="23" t="s">
        <v>793</v>
      </c>
      <c r="F580" s="23"/>
      <c r="G580" s="24">
        <v>1987.55</v>
      </c>
      <c r="H580" s="24">
        <v>0</v>
      </c>
      <c r="I580" s="24">
        <f t="shared" si="10"/>
        <v>4147606.4399999985</v>
      </c>
    </row>
    <row r="581" spans="1:9" x14ac:dyDescent="0.25">
      <c r="A581" s="23" t="s">
        <v>340</v>
      </c>
      <c r="B581" s="23"/>
      <c r="C581" s="25">
        <v>42678</v>
      </c>
      <c r="D581" s="23" t="s">
        <v>63</v>
      </c>
      <c r="E581" s="23" t="s">
        <v>794</v>
      </c>
      <c r="F581" s="23"/>
      <c r="G581" s="24">
        <v>1987.55</v>
      </c>
      <c r="H581" s="24">
        <v>0</v>
      </c>
      <c r="I581" s="24">
        <f t="shared" si="10"/>
        <v>4149593.9899999984</v>
      </c>
    </row>
    <row r="582" spans="1:9" x14ac:dyDescent="0.25">
      <c r="A582" s="23" t="s">
        <v>340</v>
      </c>
      <c r="B582" s="23"/>
      <c r="C582" s="25">
        <v>42709</v>
      </c>
      <c r="D582" s="23" t="s">
        <v>63</v>
      </c>
      <c r="E582" s="23" t="s">
        <v>795</v>
      </c>
      <c r="F582" s="23"/>
      <c r="G582" s="24">
        <v>1987.55</v>
      </c>
      <c r="H582" s="24">
        <v>0</v>
      </c>
      <c r="I582" s="24">
        <f t="shared" si="10"/>
        <v>4151581.5399999982</v>
      </c>
    </row>
    <row r="583" spans="1:9" x14ac:dyDescent="0.25">
      <c r="A583" s="23" t="s">
        <v>345</v>
      </c>
      <c r="B583" s="23"/>
      <c r="C583" s="25">
        <v>42444</v>
      </c>
      <c r="D583" s="23" t="s">
        <v>63</v>
      </c>
      <c r="E583" s="23" t="s">
        <v>346</v>
      </c>
      <c r="F583" s="23"/>
      <c r="G583" s="24">
        <v>445.54</v>
      </c>
      <c r="H583" s="24">
        <v>0</v>
      </c>
      <c r="I583" s="24">
        <f t="shared" si="10"/>
        <v>4152027.0799999982</v>
      </c>
    </row>
    <row r="584" spans="1:9" x14ac:dyDescent="0.25">
      <c r="A584" s="23" t="s">
        <v>345</v>
      </c>
      <c r="B584" s="23"/>
      <c r="C584" s="25">
        <v>42444</v>
      </c>
      <c r="D584" s="23" t="s">
        <v>63</v>
      </c>
      <c r="E584" s="23" t="s">
        <v>347</v>
      </c>
      <c r="F584" s="23"/>
      <c r="G584" s="24">
        <v>9285.1299999999992</v>
      </c>
      <c r="H584" s="24">
        <v>0</v>
      </c>
      <c r="I584" s="24">
        <f t="shared" si="10"/>
        <v>4161312.2099999981</v>
      </c>
    </row>
    <row r="585" spans="1:9" x14ac:dyDescent="0.25">
      <c r="A585" s="23" t="s">
        <v>345</v>
      </c>
      <c r="B585" s="23"/>
      <c r="C585" s="25">
        <v>42454</v>
      </c>
      <c r="D585" s="23" t="s">
        <v>63</v>
      </c>
      <c r="E585" s="23" t="s">
        <v>348</v>
      </c>
      <c r="F585" s="23"/>
      <c r="G585" s="24">
        <v>1428.34</v>
      </c>
      <c r="H585" s="24">
        <v>0</v>
      </c>
      <c r="I585" s="24">
        <f t="shared" si="10"/>
        <v>4162740.549999998</v>
      </c>
    </row>
    <row r="586" spans="1:9" x14ac:dyDescent="0.25">
      <c r="A586" s="23" t="s">
        <v>345</v>
      </c>
      <c r="B586" s="23"/>
      <c r="C586" s="25">
        <v>42485</v>
      </c>
      <c r="D586" s="23" t="s">
        <v>63</v>
      </c>
      <c r="E586" s="23" t="s">
        <v>542</v>
      </c>
      <c r="F586" s="23"/>
      <c r="G586" s="24">
        <v>1428.34</v>
      </c>
      <c r="H586" s="24">
        <v>0</v>
      </c>
      <c r="I586" s="24">
        <f t="shared" si="10"/>
        <v>4164168.8899999978</v>
      </c>
    </row>
    <row r="587" spans="1:9" x14ac:dyDescent="0.25">
      <c r="A587" s="23" t="s">
        <v>345</v>
      </c>
      <c r="B587" s="23"/>
      <c r="C587" s="25">
        <v>42515</v>
      </c>
      <c r="D587" s="23" t="s">
        <v>63</v>
      </c>
      <c r="E587" s="23" t="s">
        <v>543</v>
      </c>
      <c r="F587" s="23"/>
      <c r="G587" s="24">
        <v>1428.34</v>
      </c>
      <c r="H587" s="24">
        <v>0</v>
      </c>
      <c r="I587" s="24">
        <f t="shared" si="10"/>
        <v>4165597.2299999977</v>
      </c>
    </row>
    <row r="588" spans="1:9" x14ac:dyDescent="0.25">
      <c r="A588" s="23" t="s">
        <v>345</v>
      </c>
      <c r="B588" s="23"/>
      <c r="C588" s="25">
        <v>42545</v>
      </c>
      <c r="D588" s="23" t="s">
        <v>63</v>
      </c>
      <c r="E588" s="23" t="s">
        <v>544</v>
      </c>
      <c r="F588" s="23"/>
      <c r="G588" s="24">
        <v>1428.34</v>
      </c>
      <c r="H588" s="24">
        <v>0</v>
      </c>
      <c r="I588" s="24">
        <f t="shared" si="10"/>
        <v>4167025.5699999975</v>
      </c>
    </row>
    <row r="589" spans="1:9" x14ac:dyDescent="0.25">
      <c r="A589" s="23" t="s">
        <v>345</v>
      </c>
      <c r="B589" s="23"/>
      <c r="C589" s="25">
        <v>42576</v>
      </c>
      <c r="D589" s="23" t="s">
        <v>63</v>
      </c>
      <c r="E589" s="23" t="s">
        <v>676</v>
      </c>
      <c r="F589" s="23"/>
      <c r="G589" s="24">
        <v>1428.34</v>
      </c>
      <c r="H589" s="24">
        <v>0</v>
      </c>
      <c r="I589" s="24">
        <f t="shared" si="10"/>
        <v>4168453.9099999974</v>
      </c>
    </row>
    <row r="590" spans="1:9" x14ac:dyDescent="0.25">
      <c r="A590" s="23" t="s">
        <v>345</v>
      </c>
      <c r="B590" s="23"/>
      <c r="C590" s="25">
        <v>42607</v>
      </c>
      <c r="D590" s="23" t="s">
        <v>63</v>
      </c>
      <c r="E590" s="23" t="s">
        <v>689</v>
      </c>
      <c r="F590" s="23"/>
      <c r="G590" s="24">
        <v>1428.34</v>
      </c>
      <c r="H590" s="24">
        <v>0</v>
      </c>
      <c r="I590" s="24">
        <f t="shared" si="10"/>
        <v>4169882.2499999972</v>
      </c>
    </row>
    <row r="591" spans="1:9" x14ac:dyDescent="0.25">
      <c r="A591" s="23" t="s">
        <v>345</v>
      </c>
      <c r="B591" s="23"/>
      <c r="C591" s="25">
        <v>42636</v>
      </c>
      <c r="D591" s="23" t="s">
        <v>63</v>
      </c>
      <c r="E591" s="23" t="s">
        <v>702</v>
      </c>
      <c r="F591" s="23"/>
      <c r="G591" s="24">
        <v>1428.34</v>
      </c>
      <c r="H591" s="24">
        <v>0</v>
      </c>
      <c r="I591" s="24">
        <f t="shared" si="10"/>
        <v>4171310.5899999971</v>
      </c>
    </row>
    <row r="592" spans="1:9" x14ac:dyDescent="0.25">
      <c r="A592" s="23" t="s">
        <v>345</v>
      </c>
      <c r="B592" s="23"/>
      <c r="C592" s="25">
        <v>42668</v>
      </c>
      <c r="D592" s="23" t="s">
        <v>63</v>
      </c>
      <c r="E592" s="23" t="s">
        <v>796</v>
      </c>
      <c r="F592" s="23"/>
      <c r="G592" s="24">
        <v>1428.34</v>
      </c>
      <c r="H592" s="24">
        <v>0</v>
      </c>
      <c r="I592" s="24">
        <f t="shared" si="10"/>
        <v>4172738.9299999969</v>
      </c>
    </row>
    <row r="593" spans="1:9" x14ac:dyDescent="0.25">
      <c r="A593" s="23" t="s">
        <v>345</v>
      </c>
      <c r="B593" s="23"/>
      <c r="C593" s="25">
        <v>42699</v>
      </c>
      <c r="D593" s="23" t="s">
        <v>63</v>
      </c>
      <c r="E593" s="23" t="s">
        <v>797</v>
      </c>
      <c r="F593" s="23"/>
      <c r="G593" s="24">
        <v>1428.34</v>
      </c>
      <c r="H593" s="24">
        <v>0</v>
      </c>
      <c r="I593" s="24">
        <f t="shared" si="10"/>
        <v>4174167.2699999968</v>
      </c>
    </row>
    <row r="594" spans="1:9" x14ac:dyDescent="0.25">
      <c r="A594" s="23" t="s">
        <v>345</v>
      </c>
      <c r="B594" s="23"/>
      <c r="C594" s="25">
        <v>42727</v>
      </c>
      <c r="D594" s="23" t="s">
        <v>63</v>
      </c>
      <c r="E594" s="23" t="s">
        <v>798</v>
      </c>
      <c r="F594" s="23"/>
      <c r="G594" s="24">
        <v>1428.34</v>
      </c>
      <c r="H594" s="24">
        <v>0</v>
      </c>
      <c r="I594" s="24">
        <f t="shared" si="10"/>
        <v>4175595.6099999966</v>
      </c>
    </row>
    <row r="595" spans="1:9" x14ac:dyDescent="0.25">
      <c r="A595" s="23" t="s">
        <v>349</v>
      </c>
      <c r="B595" s="23"/>
      <c r="C595" s="25">
        <v>42395</v>
      </c>
      <c r="D595" s="23" t="s">
        <v>63</v>
      </c>
      <c r="E595" s="23" t="s">
        <v>350</v>
      </c>
      <c r="F595" s="23"/>
      <c r="G595" s="24">
        <v>2277.23</v>
      </c>
      <c r="H595" s="24">
        <v>0</v>
      </c>
      <c r="I595" s="24">
        <f t="shared" si="10"/>
        <v>4177872.8399999966</v>
      </c>
    </row>
    <row r="596" spans="1:9" x14ac:dyDescent="0.25">
      <c r="A596" s="23" t="s">
        <v>349</v>
      </c>
      <c r="B596" s="23"/>
      <c r="C596" s="25">
        <v>42395</v>
      </c>
      <c r="D596" s="23" t="s">
        <v>63</v>
      </c>
      <c r="E596" s="23" t="s">
        <v>351</v>
      </c>
      <c r="F596" s="23"/>
      <c r="G596" s="24">
        <v>4429.75</v>
      </c>
      <c r="H596" s="24">
        <v>0</v>
      </c>
      <c r="I596" s="24">
        <f t="shared" si="10"/>
        <v>4182302.5899999966</v>
      </c>
    </row>
    <row r="597" spans="1:9" x14ac:dyDescent="0.25">
      <c r="A597" s="23" t="s">
        <v>349</v>
      </c>
      <c r="B597" s="23"/>
      <c r="C597" s="25">
        <v>42395</v>
      </c>
      <c r="D597" s="23" t="s">
        <v>63</v>
      </c>
      <c r="E597" s="23" t="s">
        <v>352</v>
      </c>
      <c r="F597" s="23"/>
      <c r="G597" s="24">
        <v>26110.080000000002</v>
      </c>
      <c r="H597" s="24">
        <v>0</v>
      </c>
      <c r="I597" s="24">
        <f t="shared" si="10"/>
        <v>4208412.6699999962</v>
      </c>
    </row>
    <row r="598" spans="1:9" x14ac:dyDescent="0.25">
      <c r="A598" s="23" t="s">
        <v>349</v>
      </c>
      <c r="B598" s="23"/>
      <c r="C598" s="25">
        <v>42405</v>
      </c>
      <c r="D598" s="23" t="s">
        <v>63</v>
      </c>
      <c r="E598" s="23" t="s">
        <v>353</v>
      </c>
      <c r="F598" s="23"/>
      <c r="G598" s="24">
        <v>4990.16</v>
      </c>
      <c r="H598" s="24">
        <v>0</v>
      </c>
      <c r="I598" s="24">
        <f t="shared" si="10"/>
        <v>4213402.8299999963</v>
      </c>
    </row>
    <row r="599" spans="1:9" x14ac:dyDescent="0.25">
      <c r="A599" s="23" t="s">
        <v>349</v>
      </c>
      <c r="B599" s="23"/>
      <c r="C599" s="25">
        <v>42433</v>
      </c>
      <c r="D599" s="23" t="s">
        <v>63</v>
      </c>
      <c r="E599" s="23" t="s">
        <v>354</v>
      </c>
      <c r="F599" s="23"/>
      <c r="G599" s="24">
        <v>4380.5</v>
      </c>
      <c r="H599" s="24">
        <v>0</v>
      </c>
      <c r="I599" s="24">
        <f t="shared" si="10"/>
        <v>4217783.3299999963</v>
      </c>
    </row>
    <row r="600" spans="1:9" x14ac:dyDescent="0.25">
      <c r="A600" s="23" t="s">
        <v>349</v>
      </c>
      <c r="B600" s="23"/>
      <c r="C600" s="25">
        <v>42465</v>
      </c>
      <c r="D600" s="23" t="s">
        <v>63</v>
      </c>
      <c r="E600" s="23" t="s">
        <v>545</v>
      </c>
      <c r="F600" s="23"/>
      <c r="G600" s="24">
        <v>4380.5</v>
      </c>
      <c r="H600" s="24">
        <v>0</v>
      </c>
      <c r="I600" s="24">
        <f t="shared" si="10"/>
        <v>4222163.8299999963</v>
      </c>
    </row>
    <row r="601" spans="1:9" x14ac:dyDescent="0.25">
      <c r="A601" s="23" t="s">
        <v>349</v>
      </c>
      <c r="B601" s="23"/>
      <c r="C601" s="25">
        <v>42495</v>
      </c>
      <c r="D601" s="23" t="s">
        <v>63</v>
      </c>
      <c r="E601" s="23" t="s">
        <v>546</v>
      </c>
      <c r="F601" s="23"/>
      <c r="G601" s="24">
        <v>4380.5</v>
      </c>
      <c r="H601" s="24">
        <v>0</v>
      </c>
      <c r="I601" s="24">
        <f t="shared" si="10"/>
        <v>4226544.3299999963</v>
      </c>
    </row>
    <row r="602" spans="1:9" x14ac:dyDescent="0.25">
      <c r="A602" s="23" t="s">
        <v>349</v>
      </c>
      <c r="B602" s="23"/>
      <c r="C602" s="25">
        <v>42524</v>
      </c>
      <c r="D602" s="23" t="s">
        <v>63</v>
      </c>
      <c r="E602" s="23" t="s">
        <v>547</v>
      </c>
      <c r="F602" s="23"/>
      <c r="G602" s="24">
        <v>4380.5</v>
      </c>
      <c r="H602" s="24">
        <v>0</v>
      </c>
      <c r="I602" s="24">
        <f t="shared" si="10"/>
        <v>4230924.8299999963</v>
      </c>
    </row>
    <row r="603" spans="1:9" x14ac:dyDescent="0.25">
      <c r="A603" s="23" t="s">
        <v>349</v>
      </c>
      <c r="B603" s="23"/>
      <c r="C603" s="25">
        <v>42555</v>
      </c>
      <c r="D603" s="23" t="s">
        <v>63</v>
      </c>
      <c r="E603" s="23" t="s">
        <v>668</v>
      </c>
      <c r="F603" s="23"/>
      <c r="G603" s="24">
        <v>4380.5</v>
      </c>
      <c r="H603" s="24">
        <v>0</v>
      </c>
      <c r="I603" s="24">
        <f t="shared" si="10"/>
        <v>4235305.3299999963</v>
      </c>
    </row>
    <row r="604" spans="1:9" x14ac:dyDescent="0.25">
      <c r="A604" s="23" t="s">
        <v>349</v>
      </c>
      <c r="B604" s="23"/>
      <c r="C604" s="25">
        <v>42587</v>
      </c>
      <c r="D604" s="23" t="s">
        <v>63</v>
      </c>
      <c r="E604" s="23" t="s">
        <v>680</v>
      </c>
      <c r="F604" s="23"/>
      <c r="G604" s="24">
        <v>4380.5</v>
      </c>
      <c r="H604" s="24">
        <v>0</v>
      </c>
      <c r="I604" s="24">
        <f t="shared" si="10"/>
        <v>4239685.8299999963</v>
      </c>
    </row>
    <row r="605" spans="1:9" x14ac:dyDescent="0.25">
      <c r="A605" s="23" t="s">
        <v>349</v>
      </c>
      <c r="B605" s="23"/>
      <c r="C605" s="25">
        <v>42618</v>
      </c>
      <c r="D605" s="23" t="s">
        <v>63</v>
      </c>
      <c r="E605" s="23" t="s">
        <v>694</v>
      </c>
      <c r="F605" s="23"/>
      <c r="G605" s="24">
        <v>4380.5</v>
      </c>
      <c r="H605" s="24">
        <v>0</v>
      </c>
      <c r="I605" s="24">
        <f t="shared" si="10"/>
        <v>4244066.3299999963</v>
      </c>
    </row>
    <row r="606" spans="1:9" x14ac:dyDescent="0.25">
      <c r="A606" s="23" t="s">
        <v>349</v>
      </c>
      <c r="B606" s="23"/>
      <c r="C606" s="25">
        <v>42648</v>
      </c>
      <c r="D606" s="23" t="s">
        <v>63</v>
      </c>
      <c r="E606" s="23" t="s">
        <v>799</v>
      </c>
      <c r="F606" s="23"/>
      <c r="G606" s="24">
        <v>4380.5</v>
      </c>
      <c r="H606" s="24">
        <v>0</v>
      </c>
      <c r="I606" s="24">
        <f t="shared" si="10"/>
        <v>4248446.8299999963</v>
      </c>
    </row>
    <row r="607" spans="1:9" x14ac:dyDescent="0.25">
      <c r="A607" s="23" t="s">
        <v>349</v>
      </c>
      <c r="B607" s="23"/>
      <c r="C607" s="25">
        <v>42678</v>
      </c>
      <c r="D607" s="23" t="s">
        <v>63</v>
      </c>
      <c r="E607" s="23" t="s">
        <v>800</v>
      </c>
      <c r="F607" s="23"/>
      <c r="G607" s="24">
        <v>4380.5</v>
      </c>
      <c r="H607" s="24">
        <v>0</v>
      </c>
      <c r="I607" s="24">
        <f t="shared" si="10"/>
        <v>4252827.3299999963</v>
      </c>
    </row>
    <row r="608" spans="1:9" x14ac:dyDescent="0.25">
      <c r="A608" s="23" t="s">
        <v>349</v>
      </c>
      <c r="B608" s="23"/>
      <c r="C608" s="25">
        <v>42709</v>
      </c>
      <c r="D608" s="23" t="s">
        <v>63</v>
      </c>
      <c r="E608" s="23" t="s">
        <v>801</v>
      </c>
      <c r="F608" s="23"/>
      <c r="G608" s="24">
        <v>4380.5</v>
      </c>
      <c r="H608" s="24">
        <v>0</v>
      </c>
      <c r="I608" s="24">
        <f t="shared" si="10"/>
        <v>4257207.8299999963</v>
      </c>
    </row>
    <row r="609" spans="1:9" x14ac:dyDescent="0.25">
      <c r="A609" s="23" t="s">
        <v>355</v>
      </c>
      <c r="B609" s="23"/>
      <c r="C609" s="25">
        <v>42438</v>
      </c>
      <c r="D609" s="23" t="s">
        <v>63</v>
      </c>
      <c r="E609" s="23" t="s">
        <v>356</v>
      </c>
      <c r="F609" s="23"/>
      <c r="G609" s="24">
        <v>29728.29</v>
      </c>
      <c r="H609" s="24">
        <v>0</v>
      </c>
      <c r="I609" s="24">
        <f t="shared" si="10"/>
        <v>4286936.1199999964</v>
      </c>
    </row>
    <row r="610" spans="1:9" x14ac:dyDescent="0.25">
      <c r="A610" s="23" t="s">
        <v>355</v>
      </c>
      <c r="B610" s="23"/>
      <c r="C610" s="25">
        <v>42438</v>
      </c>
      <c r="D610" s="23" t="s">
        <v>63</v>
      </c>
      <c r="E610" s="23" t="s">
        <v>357</v>
      </c>
      <c r="F610" s="23"/>
      <c r="G610" s="24">
        <v>650.12</v>
      </c>
      <c r="H610" s="24">
        <v>0</v>
      </c>
      <c r="I610" s="24">
        <f t="shared" si="10"/>
        <v>4287586.2399999965</v>
      </c>
    </row>
    <row r="611" spans="1:9" x14ac:dyDescent="0.25">
      <c r="A611" s="23" t="s">
        <v>355</v>
      </c>
      <c r="B611" s="23"/>
      <c r="C611" s="25">
        <v>42438</v>
      </c>
      <c r="D611" s="23" t="s">
        <v>63</v>
      </c>
      <c r="E611" s="23" t="s">
        <v>358</v>
      </c>
      <c r="F611" s="23"/>
      <c r="G611" s="24">
        <v>650.12</v>
      </c>
      <c r="H611" s="24">
        <v>0</v>
      </c>
      <c r="I611" s="24">
        <f t="shared" si="10"/>
        <v>4288236.3599999966</v>
      </c>
    </row>
    <row r="612" spans="1:9" x14ac:dyDescent="0.25">
      <c r="A612" s="23" t="s">
        <v>355</v>
      </c>
      <c r="B612" s="23"/>
      <c r="C612" s="25">
        <v>42438</v>
      </c>
      <c r="D612" s="23" t="s">
        <v>63</v>
      </c>
      <c r="E612" s="23" t="s">
        <v>359</v>
      </c>
      <c r="F612" s="23"/>
      <c r="G612" s="24">
        <v>4876.16</v>
      </c>
      <c r="H612" s="24">
        <v>0</v>
      </c>
      <c r="I612" s="24">
        <f t="shared" si="10"/>
        <v>4293112.5199999968</v>
      </c>
    </row>
    <row r="613" spans="1:9" x14ac:dyDescent="0.25">
      <c r="A613" s="23" t="s">
        <v>355</v>
      </c>
      <c r="B613" s="23"/>
      <c r="C613" s="25">
        <v>42465</v>
      </c>
      <c r="D613" s="23" t="s">
        <v>63</v>
      </c>
      <c r="E613" s="23" t="s">
        <v>548</v>
      </c>
      <c r="F613" s="23"/>
      <c r="G613" s="24">
        <v>5893.98</v>
      </c>
      <c r="H613" s="24">
        <v>0</v>
      </c>
      <c r="I613" s="24">
        <f t="shared" si="10"/>
        <v>4299006.4999999972</v>
      </c>
    </row>
    <row r="614" spans="1:9" x14ac:dyDescent="0.25">
      <c r="A614" s="23" t="s">
        <v>355</v>
      </c>
      <c r="B614" s="23"/>
      <c r="C614" s="25">
        <v>42495</v>
      </c>
      <c r="D614" s="23" t="s">
        <v>63</v>
      </c>
      <c r="E614" s="23" t="s">
        <v>549</v>
      </c>
      <c r="F614" s="23"/>
      <c r="G614" s="24">
        <v>4701.0200000000004</v>
      </c>
      <c r="H614" s="24">
        <v>0</v>
      </c>
      <c r="I614" s="24">
        <f t="shared" si="10"/>
        <v>4303707.5199999968</v>
      </c>
    </row>
    <row r="615" spans="1:9" x14ac:dyDescent="0.25">
      <c r="A615" s="23" t="s">
        <v>355</v>
      </c>
      <c r="B615" s="23"/>
      <c r="C615" s="25">
        <v>42524</v>
      </c>
      <c r="D615" s="23" t="s">
        <v>63</v>
      </c>
      <c r="E615" s="23" t="s">
        <v>550</v>
      </c>
      <c r="F615" s="23"/>
      <c r="G615" s="24">
        <v>4701.0200000000004</v>
      </c>
      <c r="H615" s="24">
        <v>0</v>
      </c>
      <c r="I615" s="24">
        <f t="shared" si="10"/>
        <v>4308408.5399999963</v>
      </c>
    </row>
    <row r="616" spans="1:9" x14ac:dyDescent="0.25">
      <c r="A616" s="23" t="s">
        <v>355</v>
      </c>
      <c r="B616" s="23"/>
      <c r="C616" s="25">
        <v>42555</v>
      </c>
      <c r="D616" s="23" t="s">
        <v>63</v>
      </c>
      <c r="E616" s="23" t="s">
        <v>666</v>
      </c>
      <c r="F616" s="23"/>
      <c r="G616" s="24">
        <v>4701.0200000000004</v>
      </c>
      <c r="H616" s="24">
        <v>0</v>
      </c>
      <c r="I616" s="24">
        <f t="shared" ref="I616:I676" si="11">I615+G616-H616</f>
        <v>4313109.5599999959</v>
      </c>
    </row>
    <row r="617" spans="1:9" x14ac:dyDescent="0.25">
      <c r="A617" s="23" t="s">
        <v>355</v>
      </c>
      <c r="B617" s="23"/>
      <c r="C617" s="25">
        <v>42587</v>
      </c>
      <c r="D617" s="23" t="s">
        <v>63</v>
      </c>
      <c r="E617" s="23" t="s">
        <v>682</v>
      </c>
      <c r="F617" s="23"/>
      <c r="G617" s="24">
        <v>4701.0200000000004</v>
      </c>
      <c r="H617" s="24">
        <v>0</v>
      </c>
      <c r="I617" s="24">
        <f t="shared" si="11"/>
        <v>4317810.5799999954</v>
      </c>
    </row>
    <row r="618" spans="1:9" x14ac:dyDescent="0.25">
      <c r="A618" s="23" t="s">
        <v>355</v>
      </c>
      <c r="B618" s="23"/>
      <c r="C618" s="25">
        <v>42618</v>
      </c>
      <c r="D618" s="23" t="s">
        <v>63</v>
      </c>
      <c r="E618" s="23" t="s">
        <v>692</v>
      </c>
      <c r="F618" s="23"/>
      <c r="G618" s="24">
        <v>4701.0200000000004</v>
      </c>
      <c r="H618" s="24">
        <v>0</v>
      </c>
      <c r="I618" s="24">
        <f t="shared" si="11"/>
        <v>4322511.599999995</v>
      </c>
    </row>
    <row r="619" spans="1:9" x14ac:dyDescent="0.25">
      <c r="A619" s="23" t="s">
        <v>355</v>
      </c>
      <c r="B619" s="23"/>
      <c r="C619" s="25">
        <v>42648</v>
      </c>
      <c r="D619" s="23" t="s">
        <v>63</v>
      </c>
      <c r="E619" s="23" t="s">
        <v>802</v>
      </c>
      <c r="F619" s="23"/>
      <c r="G619" s="24">
        <v>4701.0200000000004</v>
      </c>
      <c r="H619" s="24">
        <v>0</v>
      </c>
      <c r="I619" s="24">
        <f t="shared" si="11"/>
        <v>4327212.6199999945</v>
      </c>
    </row>
    <row r="620" spans="1:9" x14ac:dyDescent="0.25">
      <c r="A620" s="23" t="s">
        <v>355</v>
      </c>
      <c r="B620" s="23"/>
      <c r="C620" s="25">
        <v>42678</v>
      </c>
      <c r="D620" s="23" t="s">
        <v>63</v>
      </c>
      <c r="E620" s="23" t="s">
        <v>803</v>
      </c>
      <c r="F620" s="23"/>
      <c r="G620" s="24">
        <v>4701.0200000000004</v>
      </c>
      <c r="H620" s="24">
        <v>0</v>
      </c>
      <c r="I620" s="24">
        <f t="shared" si="11"/>
        <v>4331913.6399999941</v>
      </c>
    </row>
    <row r="621" spans="1:9" x14ac:dyDescent="0.25">
      <c r="A621" s="23" t="s">
        <v>355</v>
      </c>
      <c r="B621" s="23"/>
      <c r="C621" s="25">
        <v>42709</v>
      </c>
      <c r="D621" s="23" t="s">
        <v>63</v>
      </c>
      <c r="E621" s="23" t="s">
        <v>804</v>
      </c>
      <c r="F621" s="23"/>
      <c r="G621" s="24">
        <v>4701.0200000000004</v>
      </c>
      <c r="H621" s="24">
        <v>0</v>
      </c>
      <c r="I621" s="24">
        <f t="shared" si="11"/>
        <v>4336614.6599999936</v>
      </c>
    </row>
    <row r="622" spans="1:9" x14ac:dyDescent="0.25">
      <c r="A622" s="23" t="s">
        <v>360</v>
      </c>
      <c r="B622" s="23"/>
      <c r="C622" s="25">
        <v>42395</v>
      </c>
      <c r="D622" s="23" t="s">
        <v>63</v>
      </c>
      <c r="E622" s="23" t="s">
        <v>361</v>
      </c>
      <c r="F622" s="23"/>
      <c r="G622" s="24">
        <v>3418.84</v>
      </c>
      <c r="H622" s="24">
        <v>0</v>
      </c>
      <c r="I622" s="24">
        <f t="shared" si="11"/>
        <v>4340033.4999999935</v>
      </c>
    </row>
    <row r="623" spans="1:9" x14ac:dyDescent="0.25">
      <c r="A623" s="23" t="s">
        <v>360</v>
      </c>
      <c r="B623" s="23"/>
      <c r="C623" s="25">
        <v>42395</v>
      </c>
      <c r="D623" s="23" t="s">
        <v>63</v>
      </c>
      <c r="E623" s="23" t="s">
        <v>362</v>
      </c>
      <c r="F623" s="23"/>
      <c r="G623" s="24">
        <v>19509.72</v>
      </c>
      <c r="H623" s="24">
        <v>0</v>
      </c>
      <c r="I623" s="24">
        <f t="shared" si="11"/>
        <v>4359543.2199999932</v>
      </c>
    </row>
    <row r="624" spans="1:9" x14ac:dyDescent="0.25">
      <c r="A624" s="23" t="s">
        <v>360</v>
      </c>
      <c r="B624" s="23"/>
      <c r="C624" s="25">
        <v>42405</v>
      </c>
      <c r="D624" s="23" t="s">
        <v>63</v>
      </c>
      <c r="E624" s="23" t="s">
        <v>363</v>
      </c>
      <c r="F624" s="23"/>
      <c r="G624" s="24">
        <v>3707.98</v>
      </c>
      <c r="H624" s="24">
        <v>0</v>
      </c>
      <c r="I624" s="24">
        <f t="shared" si="11"/>
        <v>4363251.1999999937</v>
      </c>
    </row>
    <row r="625" spans="1:9" x14ac:dyDescent="0.25">
      <c r="A625" s="23" t="s">
        <v>360</v>
      </c>
      <c r="B625" s="23"/>
      <c r="C625" s="25">
        <v>42433</v>
      </c>
      <c r="D625" s="23" t="s">
        <v>63</v>
      </c>
      <c r="E625" s="23" t="s">
        <v>364</v>
      </c>
      <c r="F625" s="23"/>
      <c r="G625" s="24">
        <v>3247.08</v>
      </c>
      <c r="H625" s="24">
        <v>0</v>
      </c>
      <c r="I625" s="24">
        <f t="shared" si="11"/>
        <v>4366498.2799999937</v>
      </c>
    </row>
    <row r="626" spans="1:9" x14ac:dyDescent="0.25">
      <c r="A626" s="23" t="s">
        <v>360</v>
      </c>
      <c r="B626" s="23"/>
      <c r="C626" s="25">
        <v>42465</v>
      </c>
      <c r="D626" s="23" t="s">
        <v>63</v>
      </c>
      <c r="E626" s="23" t="s">
        <v>551</v>
      </c>
      <c r="F626" s="23"/>
      <c r="G626" s="24">
        <v>3247.08</v>
      </c>
      <c r="H626" s="24">
        <v>0</v>
      </c>
      <c r="I626" s="24">
        <f t="shared" si="11"/>
        <v>4369745.3599999938</v>
      </c>
    </row>
    <row r="627" spans="1:9" x14ac:dyDescent="0.25">
      <c r="A627" s="23" t="s">
        <v>360</v>
      </c>
      <c r="B627" s="23"/>
      <c r="C627" s="25">
        <v>42495</v>
      </c>
      <c r="D627" s="23" t="s">
        <v>63</v>
      </c>
      <c r="E627" s="23" t="s">
        <v>552</v>
      </c>
      <c r="F627" s="23"/>
      <c r="G627" s="24">
        <v>3247.08</v>
      </c>
      <c r="H627" s="24">
        <v>0</v>
      </c>
      <c r="I627" s="24">
        <f t="shared" si="11"/>
        <v>4372992.4399999939</v>
      </c>
    </row>
    <row r="628" spans="1:9" x14ac:dyDescent="0.25">
      <c r="A628" s="23" t="s">
        <v>360</v>
      </c>
      <c r="B628" s="23"/>
      <c r="C628" s="25">
        <v>42524</v>
      </c>
      <c r="D628" s="23" t="s">
        <v>63</v>
      </c>
      <c r="E628" s="23" t="s">
        <v>553</v>
      </c>
      <c r="F628" s="23"/>
      <c r="G628" s="24">
        <v>3247.08</v>
      </c>
      <c r="H628" s="24">
        <v>0</v>
      </c>
      <c r="I628" s="24">
        <f t="shared" si="11"/>
        <v>4376239.519999994</v>
      </c>
    </row>
    <row r="629" spans="1:9" x14ac:dyDescent="0.25">
      <c r="A629" s="23" t="s">
        <v>360</v>
      </c>
      <c r="B629" s="23"/>
      <c r="C629" s="25">
        <v>42555</v>
      </c>
      <c r="D629" s="23" t="s">
        <v>63</v>
      </c>
      <c r="E629" s="23" t="s">
        <v>667</v>
      </c>
      <c r="F629" s="23"/>
      <c r="G629" s="24">
        <v>3247.08</v>
      </c>
      <c r="H629" s="24">
        <v>0</v>
      </c>
      <c r="I629" s="24">
        <f t="shared" si="11"/>
        <v>4379486.599999994</v>
      </c>
    </row>
    <row r="630" spans="1:9" x14ac:dyDescent="0.25">
      <c r="A630" s="23" t="s">
        <v>360</v>
      </c>
      <c r="B630" s="23"/>
      <c r="C630" s="25">
        <v>42587</v>
      </c>
      <c r="D630" s="23" t="s">
        <v>63</v>
      </c>
      <c r="E630" s="23" t="s">
        <v>679</v>
      </c>
      <c r="F630" s="23"/>
      <c r="G630" s="24">
        <v>3247.08</v>
      </c>
      <c r="H630" s="24">
        <v>0</v>
      </c>
      <c r="I630" s="24">
        <f t="shared" si="11"/>
        <v>4382733.6799999941</v>
      </c>
    </row>
    <row r="631" spans="1:9" x14ac:dyDescent="0.25">
      <c r="A631" s="23" t="s">
        <v>360</v>
      </c>
      <c r="B631" s="23"/>
      <c r="C631" s="25">
        <v>42618</v>
      </c>
      <c r="D631" s="23" t="s">
        <v>63</v>
      </c>
      <c r="E631" s="23" t="s">
        <v>695</v>
      </c>
      <c r="F631" s="23"/>
      <c r="G631" s="24">
        <v>3247.08</v>
      </c>
      <c r="H631" s="24">
        <v>0</v>
      </c>
      <c r="I631" s="24">
        <f t="shared" si="11"/>
        <v>4385980.7599999942</v>
      </c>
    </row>
    <row r="632" spans="1:9" x14ac:dyDescent="0.25">
      <c r="A632" s="23" t="s">
        <v>360</v>
      </c>
      <c r="B632" s="23"/>
      <c r="C632" s="25">
        <v>42648</v>
      </c>
      <c r="D632" s="23" t="s">
        <v>63</v>
      </c>
      <c r="E632" s="23" t="s">
        <v>805</v>
      </c>
      <c r="F632" s="23"/>
      <c r="G632" s="24">
        <v>3247.08</v>
      </c>
      <c r="H632" s="24">
        <v>0</v>
      </c>
      <c r="I632" s="24">
        <f t="shared" si="11"/>
        <v>4389227.8399999943</v>
      </c>
    </row>
    <row r="633" spans="1:9" x14ac:dyDescent="0.25">
      <c r="A633" s="23" t="s">
        <v>360</v>
      </c>
      <c r="B633" s="23"/>
      <c r="C633" s="25">
        <v>42678</v>
      </c>
      <c r="D633" s="23" t="s">
        <v>63</v>
      </c>
      <c r="E633" s="23" t="s">
        <v>806</v>
      </c>
      <c r="F633" s="23"/>
      <c r="G633" s="24">
        <v>3247.08</v>
      </c>
      <c r="H633" s="24">
        <v>0</v>
      </c>
      <c r="I633" s="24">
        <f t="shared" si="11"/>
        <v>4392474.9199999943</v>
      </c>
    </row>
    <row r="634" spans="1:9" x14ac:dyDescent="0.25">
      <c r="A634" s="23" t="s">
        <v>360</v>
      </c>
      <c r="B634" s="23"/>
      <c r="C634" s="25">
        <v>42709</v>
      </c>
      <c r="D634" s="23" t="s">
        <v>63</v>
      </c>
      <c r="E634" s="23" t="s">
        <v>807</v>
      </c>
      <c r="F634" s="23"/>
      <c r="G634" s="24">
        <v>3247.08</v>
      </c>
      <c r="H634" s="24">
        <v>0</v>
      </c>
      <c r="I634" s="24">
        <f t="shared" si="11"/>
        <v>4395721.9999999944</v>
      </c>
    </row>
    <row r="635" spans="1:9" x14ac:dyDescent="0.25">
      <c r="A635" s="23" t="s">
        <v>808</v>
      </c>
      <c r="B635" s="23"/>
      <c r="C635" s="25">
        <v>42468</v>
      </c>
      <c r="D635" s="23" t="s">
        <v>63</v>
      </c>
      <c r="E635" s="23" t="s">
        <v>554</v>
      </c>
      <c r="F635" s="23"/>
      <c r="G635" s="24">
        <v>34710.959999999999</v>
      </c>
      <c r="H635" s="24">
        <v>0</v>
      </c>
      <c r="I635" s="24">
        <f t="shared" si="11"/>
        <v>4430432.9599999944</v>
      </c>
    </row>
    <row r="636" spans="1:9" x14ac:dyDescent="0.25">
      <c r="A636" s="23" t="s">
        <v>808</v>
      </c>
      <c r="B636" s="23"/>
      <c r="C636" s="25">
        <v>42475</v>
      </c>
      <c r="D636" s="23" t="s">
        <v>63</v>
      </c>
      <c r="E636" s="23" t="s">
        <v>555</v>
      </c>
      <c r="F636" s="23"/>
      <c r="G636" s="24">
        <v>5167.22</v>
      </c>
      <c r="H636" s="24">
        <v>0</v>
      </c>
      <c r="I636" s="24">
        <f t="shared" si="11"/>
        <v>4435600.1799999941</v>
      </c>
    </row>
    <row r="637" spans="1:9" x14ac:dyDescent="0.25">
      <c r="A637" s="23" t="s">
        <v>808</v>
      </c>
      <c r="B637" s="23"/>
      <c r="C637" s="25">
        <v>42506</v>
      </c>
      <c r="D637" s="23" t="s">
        <v>63</v>
      </c>
      <c r="E637" s="23" t="s">
        <v>556</v>
      </c>
      <c r="F637" s="23"/>
      <c r="G637" s="24">
        <v>5167.22</v>
      </c>
      <c r="H637" s="24">
        <v>0</v>
      </c>
      <c r="I637" s="24">
        <f t="shared" si="11"/>
        <v>4440767.3999999939</v>
      </c>
    </row>
    <row r="638" spans="1:9" x14ac:dyDescent="0.25">
      <c r="A638" s="23" t="s">
        <v>808</v>
      </c>
      <c r="B638" s="23"/>
      <c r="C638" s="25">
        <v>42537</v>
      </c>
      <c r="D638" s="23" t="s">
        <v>63</v>
      </c>
      <c r="E638" s="23" t="s">
        <v>557</v>
      </c>
      <c r="F638" s="23"/>
      <c r="G638" s="24">
        <v>5167.22</v>
      </c>
      <c r="H638" s="24">
        <v>0</v>
      </c>
      <c r="I638" s="24">
        <f t="shared" si="11"/>
        <v>4445934.6199999936</v>
      </c>
    </row>
    <row r="639" spans="1:9" x14ac:dyDescent="0.25">
      <c r="A639" s="23" t="s">
        <v>808</v>
      </c>
      <c r="B639" s="23"/>
      <c r="C639" s="25">
        <v>42566</v>
      </c>
      <c r="D639" s="23" t="s">
        <v>63</v>
      </c>
      <c r="E639" s="23" t="s">
        <v>672</v>
      </c>
      <c r="F639" s="23"/>
      <c r="G639" s="24">
        <v>5167.22</v>
      </c>
      <c r="H639" s="24">
        <v>0</v>
      </c>
      <c r="I639" s="24">
        <f t="shared" si="11"/>
        <v>4451101.8399999933</v>
      </c>
    </row>
    <row r="640" spans="1:9" x14ac:dyDescent="0.25">
      <c r="A640" s="23" t="s">
        <v>808</v>
      </c>
      <c r="B640" s="23"/>
      <c r="C640" s="25">
        <v>42598</v>
      </c>
      <c r="D640" s="23" t="s">
        <v>63</v>
      </c>
      <c r="E640" s="23" t="s">
        <v>686</v>
      </c>
      <c r="F640" s="23"/>
      <c r="G640" s="24">
        <v>5167.22</v>
      </c>
      <c r="H640" s="24">
        <v>0</v>
      </c>
      <c r="I640" s="24">
        <f t="shared" si="11"/>
        <v>4456269.0599999931</v>
      </c>
    </row>
    <row r="641" spans="1:9" x14ac:dyDescent="0.25">
      <c r="A641" s="23" t="s">
        <v>808</v>
      </c>
      <c r="B641" s="23"/>
      <c r="C641" s="25">
        <v>42629</v>
      </c>
      <c r="D641" s="23" t="s">
        <v>63</v>
      </c>
      <c r="E641" s="23" t="s">
        <v>698</v>
      </c>
      <c r="F641" s="23"/>
      <c r="G641" s="24">
        <v>5167.22</v>
      </c>
      <c r="H641" s="24">
        <v>0</v>
      </c>
      <c r="I641" s="24">
        <f t="shared" si="11"/>
        <v>4461436.2799999928</v>
      </c>
    </row>
    <row r="642" spans="1:9" x14ac:dyDescent="0.25">
      <c r="A642" s="23" t="s">
        <v>808</v>
      </c>
      <c r="B642" s="23"/>
      <c r="C642" s="25">
        <v>42657</v>
      </c>
      <c r="D642" s="23" t="s">
        <v>63</v>
      </c>
      <c r="E642" s="23" t="s">
        <v>809</v>
      </c>
      <c r="F642" s="23"/>
      <c r="G642" s="24">
        <v>5167.22</v>
      </c>
      <c r="H642" s="24">
        <v>0</v>
      </c>
      <c r="I642" s="24">
        <f t="shared" si="11"/>
        <v>4466603.4999999925</v>
      </c>
    </row>
    <row r="643" spans="1:9" x14ac:dyDescent="0.25">
      <c r="A643" s="23" t="s">
        <v>808</v>
      </c>
      <c r="B643" s="23"/>
      <c r="C643" s="25">
        <v>42690</v>
      </c>
      <c r="D643" s="23" t="s">
        <v>63</v>
      </c>
      <c r="E643" s="23" t="s">
        <v>810</v>
      </c>
      <c r="F643" s="23"/>
      <c r="G643" s="24">
        <v>5167.22</v>
      </c>
      <c r="H643" s="24">
        <v>0</v>
      </c>
      <c r="I643" s="24">
        <f t="shared" si="11"/>
        <v>4471770.7199999923</v>
      </c>
    </row>
    <row r="644" spans="1:9" x14ac:dyDescent="0.25">
      <c r="A644" s="23" t="s">
        <v>808</v>
      </c>
      <c r="B644" s="23"/>
      <c r="C644" s="25">
        <v>42720</v>
      </c>
      <c r="D644" s="23" t="s">
        <v>63</v>
      </c>
      <c r="E644" s="23" t="s">
        <v>811</v>
      </c>
      <c r="F644" s="23"/>
      <c r="G644" s="24">
        <v>5167.22</v>
      </c>
      <c r="H644" s="24">
        <v>0</v>
      </c>
      <c r="I644" s="24">
        <f t="shared" si="11"/>
        <v>4476937.939999992</v>
      </c>
    </row>
    <row r="645" spans="1:9" x14ac:dyDescent="0.25">
      <c r="A645" s="23" t="s">
        <v>808</v>
      </c>
      <c r="B645" s="23"/>
      <c r="C645" s="25">
        <v>42735</v>
      </c>
      <c r="D645" s="23" t="s">
        <v>63</v>
      </c>
      <c r="E645" s="23" t="s">
        <v>812</v>
      </c>
      <c r="F645" s="23"/>
      <c r="G645" s="24">
        <v>5167.22</v>
      </c>
      <c r="H645" s="24">
        <v>0</v>
      </c>
      <c r="I645" s="24">
        <f t="shared" si="11"/>
        <v>4482105.1599999918</v>
      </c>
    </row>
    <row r="646" spans="1:9" x14ac:dyDescent="0.25">
      <c r="A646" s="23" t="s">
        <v>808</v>
      </c>
      <c r="B646" s="23"/>
      <c r="C646" s="25">
        <v>42735</v>
      </c>
      <c r="D646" s="23" t="s">
        <v>63</v>
      </c>
      <c r="E646" s="23" t="s">
        <v>813</v>
      </c>
      <c r="F646" s="23"/>
      <c r="G646" s="24">
        <v>5167.22</v>
      </c>
      <c r="H646" s="24">
        <v>0</v>
      </c>
      <c r="I646" s="24">
        <f t="shared" si="11"/>
        <v>4487272.3799999915</v>
      </c>
    </row>
    <row r="647" spans="1:9" x14ac:dyDescent="0.25">
      <c r="A647" s="23" t="s">
        <v>808</v>
      </c>
      <c r="B647" s="23"/>
      <c r="C647" s="25">
        <v>42735</v>
      </c>
      <c r="D647" s="23" t="s">
        <v>63</v>
      </c>
      <c r="E647" s="23" t="s">
        <v>814</v>
      </c>
      <c r="F647" s="23"/>
      <c r="G647" s="24">
        <v>5167.22</v>
      </c>
      <c r="H647" s="24">
        <v>0</v>
      </c>
      <c r="I647" s="24">
        <f t="shared" si="11"/>
        <v>4492439.5999999912</v>
      </c>
    </row>
    <row r="648" spans="1:9" x14ac:dyDescent="0.25">
      <c r="A648" s="23" t="s">
        <v>808</v>
      </c>
      <c r="B648" s="23"/>
      <c r="C648" s="25">
        <v>42735</v>
      </c>
      <c r="D648" s="23" t="s">
        <v>63</v>
      </c>
      <c r="E648" s="23" t="s">
        <v>815</v>
      </c>
      <c r="F648" s="23"/>
      <c r="G648" s="24">
        <v>5167.22</v>
      </c>
      <c r="H648" s="24">
        <v>0</v>
      </c>
      <c r="I648" s="24">
        <f t="shared" si="11"/>
        <v>4497606.819999991</v>
      </c>
    </row>
    <row r="649" spans="1:9" x14ac:dyDescent="0.25">
      <c r="A649" s="23" t="s">
        <v>808</v>
      </c>
      <c r="B649" s="23"/>
      <c r="C649" s="25">
        <v>42735</v>
      </c>
      <c r="D649" s="23" t="s">
        <v>63</v>
      </c>
      <c r="E649" s="23" t="s">
        <v>816</v>
      </c>
      <c r="F649" s="23"/>
      <c r="G649" s="24">
        <v>5167.22</v>
      </c>
      <c r="H649" s="24">
        <v>0</v>
      </c>
      <c r="I649" s="24">
        <f t="shared" si="11"/>
        <v>4502774.0399999907</v>
      </c>
    </row>
    <row r="650" spans="1:9" x14ac:dyDescent="0.25">
      <c r="A650" s="23" t="s">
        <v>365</v>
      </c>
      <c r="B650" s="23"/>
      <c r="C650" s="25">
        <v>42381</v>
      </c>
      <c r="D650" s="23" t="s">
        <v>63</v>
      </c>
      <c r="E650" s="23" t="s">
        <v>366</v>
      </c>
      <c r="F650" s="23"/>
      <c r="G650" s="24">
        <v>150</v>
      </c>
      <c r="H650" s="24">
        <v>0</v>
      </c>
      <c r="I650" s="24">
        <f t="shared" si="11"/>
        <v>4502924.0399999907</v>
      </c>
    </row>
    <row r="651" spans="1:9" x14ac:dyDescent="0.25">
      <c r="A651" s="23" t="s">
        <v>365</v>
      </c>
      <c r="B651" s="23"/>
      <c r="C651" s="25">
        <v>42474</v>
      </c>
      <c r="D651" s="23" t="s">
        <v>63</v>
      </c>
      <c r="E651" s="23" t="s">
        <v>558</v>
      </c>
      <c r="F651" s="23"/>
      <c r="G651" s="24">
        <v>96348</v>
      </c>
      <c r="H651" s="24">
        <v>0</v>
      </c>
      <c r="I651" s="24">
        <f t="shared" si="11"/>
        <v>4599272.0399999907</v>
      </c>
    </row>
    <row r="652" spans="1:9" x14ac:dyDescent="0.25">
      <c r="A652" s="23" t="s">
        <v>365</v>
      </c>
      <c r="B652" s="23"/>
      <c r="C652" s="25">
        <v>42474</v>
      </c>
      <c r="D652" s="23" t="s">
        <v>63</v>
      </c>
      <c r="E652" s="23" t="s">
        <v>559</v>
      </c>
      <c r="F652" s="23"/>
      <c r="G652" s="24">
        <v>12795.28</v>
      </c>
      <c r="H652" s="24">
        <v>0</v>
      </c>
      <c r="I652" s="24">
        <f t="shared" si="11"/>
        <v>4612067.319999991</v>
      </c>
    </row>
    <row r="653" spans="1:9" x14ac:dyDescent="0.25">
      <c r="A653" s="23" t="s">
        <v>365</v>
      </c>
      <c r="B653" s="23"/>
      <c r="C653" s="25">
        <v>42474</v>
      </c>
      <c r="D653" s="23" t="s">
        <v>63</v>
      </c>
      <c r="E653" s="23" t="s">
        <v>560</v>
      </c>
      <c r="F653" s="23"/>
      <c r="G653" s="24">
        <v>12619.58</v>
      </c>
      <c r="H653" s="24">
        <v>0</v>
      </c>
      <c r="I653" s="24">
        <f t="shared" si="11"/>
        <v>4624686.8999999911</v>
      </c>
    </row>
    <row r="654" spans="1:9" x14ac:dyDescent="0.25">
      <c r="A654" s="23" t="s">
        <v>365</v>
      </c>
      <c r="B654" s="23"/>
      <c r="C654" s="25">
        <v>42474</v>
      </c>
      <c r="D654" s="23" t="s">
        <v>63</v>
      </c>
      <c r="E654" s="23" t="s">
        <v>561</v>
      </c>
      <c r="F654" s="23"/>
      <c r="G654" s="24">
        <v>12655.51</v>
      </c>
      <c r="H654" s="24">
        <v>0</v>
      </c>
      <c r="I654" s="24">
        <f t="shared" si="11"/>
        <v>4637342.4099999908</v>
      </c>
    </row>
    <row r="655" spans="1:9" x14ac:dyDescent="0.25">
      <c r="A655" s="23" t="s">
        <v>365</v>
      </c>
      <c r="B655" s="23"/>
      <c r="C655" s="25">
        <v>42495</v>
      </c>
      <c r="D655" s="23" t="s">
        <v>63</v>
      </c>
      <c r="E655" s="23" t="s">
        <v>562</v>
      </c>
      <c r="F655" s="23"/>
      <c r="G655" s="24">
        <v>12972.57</v>
      </c>
      <c r="H655" s="24">
        <v>0</v>
      </c>
      <c r="I655" s="24">
        <f t="shared" si="11"/>
        <v>4650314.9799999911</v>
      </c>
    </row>
    <row r="656" spans="1:9" x14ac:dyDescent="0.25">
      <c r="A656" s="23" t="s">
        <v>365</v>
      </c>
      <c r="B656" s="23"/>
      <c r="C656" s="25">
        <v>42526</v>
      </c>
      <c r="D656" s="23" t="s">
        <v>63</v>
      </c>
      <c r="E656" s="23" t="s">
        <v>563</v>
      </c>
      <c r="F656" s="23"/>
      <c r="G656" s="24">
        <v>12967.04</v>
      </c>
      <c r="H656" s="24">
        <v>0</v>
      </c>
      <c r="I656" s="24">
        <f t="shared" si="11"/>
        <v>4663282.0199999912</v>
      </c>
    </row>
    <row r="657" spans="1:9" x14ac:dyDescent="0.25">
      <c r="A657" s="23" t="s">
        <v>365</v>
      </c>
      <c r="B657" s="23"/>
      <c r="C657" s="25">
        <v>42559</v>
      </c>
      <c r="D657" s="23" t="s">
        <v>63</v>
      </c>
      <c r="E657" s="23" t="s">
        <v>670</v>
      </c>
      <c r="F657" s="23"/>
      <c r="G657" s="24">
        <v>12652.35</v>
      </c>
      <c r="H657" s="24">
        <v>0</v>
      </c>
      <c r="I657" s="24">
        <f t="shared" si="11"/>
        <v>4675934.3699999908</v>
      </c>
    </row>
    <row r="658" spans="1:9" x14ac:dyDescent="0.25">
      <c r="A658" s="23" t="s">
        <v>365</v>
      </c>
      <c r="B658" s="23"/>
      <c r="C658" s="25">
        <v>42587</v>
      </c>
      <c r="D658" s="23" t="s">
        <v>63</v>
      </c>
      <c r="E658" s="23" t="s">
        <v>683</v>
      </c>
      <c r="F658" s="23"/>
      <c r="G658" s="24">
        <v>13276.99</v>
      </c>
      <c r="H658" s="24">
        <v>0</v>
      </c>
      <c r="I658" s="24">
        <f t="shared" si="11"/>
        <v>4689211.359999991</v>
      </c>
    </row>
    <row r="659" spans="1:9" x14ac:dyDescent="0.25">
      <c r="A659" s="23" t="s">
        <v>365</v>
      </c>
      <c r="B659" s="23"/>
      <c r="C659" s="25">
        <v>42618</v>
      </c>
      <c r="D659" s="23" t="s">
        <v>63</v>
      </c>
      <c r="E659" s="23" t="s">
        <v>696</v>
      </c>
      <c r="F659" s="23"/>
      <c r="G659" s="24">
        <v>13067.72</v>
      </c>
      <c r="H659" s="24">
        <v>0</v>
      </c>
      <c r="I659" s="24">
        <f t="shared" si="11"/>
        <v>4702279.0799999908</v>
      </c>
    </row>
    <row r="660" spans="1:9" x14ac:dyDescent="0.25">
      <c r="A660" s="23" t="s">
        <v>365</v>
      </c>
      <c r="B660" s="23"/>
      <c r="C660" s="25">
        <v>42648</v>
      </c>
      <c r="D660" s="23" t="s">
        <v>63</v>
      </c>
      <c r="E660" s="23" t="s">
        <v>817</v>
      </c>
      <c r="F660" s="23"/>
      <c r="G660" s="24">
        <v>13359.12</v>
      </c>
      <c r="H660" s="24">
        <v>0</v>
      </c>
      <c r="I660" s="24">
        <f t="shared" si="11"/>
        <v>4715638.1999999909</v>
      </c>
    </row>
    <row r="661" spans="1:9" x14ac:dyDescent="0.25">
      <c r="A661" s="23" t="s">
        <v>365</v>
      </c>
      <c r="B661" s="23"/>
      <c r="C661" s="25">
        <v>42679</v>
      </c>
      <c r="D661" s="23" t="s">
        <v>63</v>
      </c>
      <c r="E661" s="23" t="s">
        <v>818</v>
      </c>
      <c r="F661" s="23"/>
      <c r="G661" s="24">
        <v>13738.17</v>
      </c>
      <c r="H661" s="24">
        <v>0</v>
      </c>
      <c r="I661" s="24">
        <f t="shared" si="11"/>
        <v>4729376.3699999908</v>
      </c>
    </row>
    <row r="662" spans="1:9" x14ac:dyDescent="0.25">
      <c r="A662" s="23" t="s">
        <v>365</v>
      </c>
      <c r="B662" s="23"/>
      <c r="C662" s="25">
        <v>42709</v>
      </c>
      <c r="D662" s="23" t="s">
        <v>63</v>
      </c>
      <c r="E662" s="23" t="s">
        <v>819</v>
      </c>
      <c r="F662" s="23"/>
      <c r="G662" s="24">
        <v>14757.65</v>
      </c>
      <c r="H662" s="24">
        <v>0</v>
      </c>
      <c r="I662" s="24">
        <f t="shared" si="11"/>
        <v>4744134.0199999912</v>
      </c>
    </row>
    <row r="663" spans="1:9" x14ac:dyDescent="0.25">
      <c r="A663" s="23" t="s">
        <v>820</v>
      </c>
      <c r="B663" s="23"/>
      <c r="C663" s="25">
        <v>42702</v>
      </c>
      <c r="D663" s="23" t="s">
        <v>63</v>
      </c>
      <c r="E663" s="23" t="s">
        <v>821</v>
      </c>
      <c r="F663" s="23"/>
      <c r="G663" s="24">
        <v>92356.58</v>
      </c>
      <c r="H663" s="24">
        <v>0</v>
      </c>
      <c r="I663" s="24">
        <f t="shared" si="11"/>
        <v>4836490.5999999912</v>
      </c>
    </row>
    <row r="664" spans="1:9" x14ac:dyDescent="0.25">
      <c r="A664" s="23" t="s">
        <v>820</v>
      </c>
      <c r="B664" s="23"/>
      <c r="C664" s="25">
        <v>42716</v>
      </c>
      <c r="D664" s="23" t="s">
        <v>63</v>
      </c>
      <c r="E664" s="23" t="s">
        <v>822</v>
      </c>
      <c r="F664" s="23"/>
      <c r="G664" s="24">
        <v>15221.19</v>
      </c>
      <c r="H664" s="24">
        <v>0</v>
      </c>
      <c r="I664" s="24">
        <f t="shared" si="11"/>
        <v>4851711.7899999917</v>
      </c>
    </row>
    <row r="665" spans="1:9" x14ac:dyDescent="0.25">
      <c r="A665" s="23" t="s">
        <v>823</v>
      </c>
      <c r="B665" s="23"/>
      <c r="C665" s="25">
        <v>42735</v>
      </c>
      <c r="D665" s="23" t="s">
        <v>63</v>
      </c>
      <c r="E665" s="23" t="s">
        <v>824</v>
      </c>
      <c r="F665" s="23"/>
      <c r="G665" s="24">
        <v>3706.98</v>
      </c>
      <c r="H665" s="24">
        <v>0</v>
      </c>
      <c r="I665" s="24">
        <f t="shared" si="11"/>
        <v>4855418.7699999921</v>
      </c>
    </row>
    <row r="666" spans="1:9" x14ac:dyDescent="0.25">
      <c r="A666" s="23" t="s">
        <v>823</v>
      </c>
      <c r="B666" s="23"/>
      <c r="C666" s="25">
        <v>42735</v>
      </c>
      <c r="D666" s="23" t="s">
        <v>63</v>
      </c>
      <c r="E666" s="23" t="s">
        <v>825</v>
      </c>
      <c r="F666" s="23"/>
      <c r="G666" s="24">
        <v>3552.45</v>
      </c>
      <c r="H666" s="24">
        <v>0</v>
      </c>
      <c r="I666" s="24">
        <f t="shared" si="11"/>
        <v>4858971.2199999923</v>
      </c>
    </row>
    <row r="667" spans="1:9" x14ac:dyDescent="0.25">
      <c r="A667" s="23" t="s">
        <v>826</v>
      </c>
      <c r="B667" s="23"/>
      <c r="C667" s="25">
        <v>42705</v>
      </c>
      <c r="D667" s="23" t="s">
        <v>63</v>
      </c>
      <c r="E667" s="23" t="s">
        <v>827</v>
      </c>
      <c r="F667" s="23"/>
      <c r="G667" s="24">
        <v>1.1100000000000001</v>
      </c>
      <c r="H667" s="24">
        <v>0</v>
      </c>
      <c r="I667" s="24">
        <f t="shared" si="11"/>
        <v>4858972.3299999926</v>
      </c>
    </row>
    <row r="668" spans="1:9" x14ac:dyDescent="0.25">
      <c r="A668" s="23" t="s">
        <v>826</v>
      </c>
      <c r="B668" s="23"/>
      <c r="C668" s="25">
        <v>42735</v>
      </c>
      <c r="D668" s="23" t="s">
        <v>63</v>
      </c>
      <c r="E668" s="23" t="s">
        <v>828</v>
      </c>
      <c r="F668" s="23"/>
      <c r="G668" s="24">
        <v>3331.92</v>
      </c>
      <c r="H668" s="24">
        <v>0</v>
      </c>
      <c r="I668" s="24">
        <f t="shared" si="11"/>
        <v>4862304.2499999925</v>
      </c>
    </row>
    <row r="669" spans="1:9" x14ac:dyDescent="0.25">
      <c r="A669" s="23" t="s">
        <v>826</v>
      </c>
      <c r="B669" s="23"/>
      <c r="C669" s="25">
        <v>42735</v>
      </c>
      <c r="D669" s="23" t="s">
        <v>63</v>
      </c>
      <c r="E669" s="23" t="s">
        <v>829</v>
      </c>
      <c r="F669" s="23"/>
      <c r="G669" s="24">
        <v>3456.23</v>
      </c>
      <c r="H669" s="24">
        <v>0</v>
      </c>
      <c r="I669" s="24">
        <f t="shared" si="11"/>
        <v>4865760.479999993</v>
      </c>
    </row>
    <row r="670" spans="1:9" x14ac:dyDescent="0.25">
      <c r="A670" s="23" t="s">
        <v>830</v>
      </c>
      <c r="B670" s="23"/>
      <c r="C670" s="25">
        <v>42705</v>
      </c>
      <c r="D670" s="23" t="s">
        <v>63</v>
      </c>
      <c r="E670" s="23" t="s">
        <v>831</v>
      </c>
      <c r="F670" s="23"/>
      <c r="G670" s="24">
        <v>2.62</v>
      </c>
      <c r="H670" s="24">
        <v>0</v>
      </c>
      <c r="I670" s="24">
        <f t="shared" si="11"/>
        <v>4865763.0999999931</v>
      </c>
    </row>
    <row r="671" spans="1:9" x14ac:dyDescent="0.25">
      <c r="A671" s="23" t="s">
        <v>830</v>
      </c>
      <c r="B671" s="23"/>
      <c r="C671" s="25">
        <v>42735</v>
      </c>
      <c r="D671" s="23" t="s">
        <v>63</v>
      </c>
      <c r="E671" s="23" t="s">
        <v>832</v>
      </c>
      <c r="F671" s="23"/>
      <c r="G671" s="24">
        <v>2757.61</v>
      </c>
      <c r="H671" s="24">
        <v>0</v>
      </c>
      <c r="I671" s="24">
        <f t="shared" si="11"/>
        <v>4868520.7099999934</v>
      </c>
    </row>
    <row r="672" spans="1:9" x14ac:dyDescent="0.25">
      <c r="A672" s="23" t="s">
        <v>830</v>
      </c>
      <c r="B672" s="23"/>
      <c r="C672" s="25">
        <v>42735</v>
      </c>
      <c r="D672" s="23" t="s">
        <v>63</v>
      </c>
      <c r="E672" s="23" t="s">
        <v>833</v>
      </c>
      <c r="F672" s="23"/>
      <c r="G672" s="24">
        <v>2658.44</v>
      </c>
      <c r="H672" s="24">
        <v>0</v>
      </c>
      <c r="I672" s="24">
        <f t="shared" si="11"/>
        <v>4871179.1499999939</v>
      </c>
    </row>
    <row r="673" spans="1:9" x14ac:dyDescent="0.25">
      <c r="A673" s="23" t="s">
        <v>834</v>
      </c>
      <c r="B673" s="23"/>
      <c r="C673" s="25">
        <v>42702</v>
      </c>
      <c r="D673" s="23" t="s">
        <v>63</v>
      </c>
      <c r="E673" s="23" t="s">
        <v>835</v>
      </c>
      <c r="F673" s="23"/>
      <c r="G673" s="24">
        <v>1316.47</v>
      </c>
      <c r="H673" s="24">
        <v>0</v>
      </c>
      <c r="I673" s="24">
        <f t="shared" si="11"/>
        <v>4872495.6199999936</v>
      </c>
    </row>
    <row r="674" spans="1:9" x14ac:dyDescent="0.25">
      <c r="A674" s="23" t="s">
        <v>834</v>
      </c>
      <c r="B674" s="23"/>
      <c r="C674" s="25">
        <v>42702</v>
      </c>
      <c r="D674" s="23" t="s">
        <v>63</v>
      </c>
      <c r="E674" s="23" t="s">
        <v>836</v>
      </c>
      <c r="F674" s="23"/>
      <c r="G674" s="24">
        <v>15761.67</v>
      </c>
      <c r="H674" s="24">
        <v>0</v>
      </c>
      <c r="I674" s="24">
        <f t="shared" si="11"/>
        <v>4888257.2899999935</v>
      </c>
    </row>
    <row r="675" spans="1:9" x14ac:dyDescent="0.25">
      <c r="A675" s="23" t="s">
        <v>834</v>
      </c>
      <c r="B675" s="23"/>
      <c r="C675" s="25">
        <v>42704</v>
      </c>
      <c r="D675" s="23" t="s">
        <v>63</v>
      </c>
      <c r="E675" s="23" t="s">
        <v>837</v>
      </c>
      <c r="F675" s="23"/>
      <c r="G675" s="24">
        <v>3751.3500000000004</v>
      </c>
      <c r="H675" s="24">
        <v>0</v>
      </c>
      <c r="I675" s="24">
        <f t="shared" si="11"/>
        <v>4892008.6399999931</v>
      </c>
    </row>
    <row r="676" spans="1:9" x14ac:dyDescent="0.25">
      <c r="A676" s="23" t="s">
        <v>834</v>
      </c>
      <c r="B676" s="23"/>
      <c r="C676" s="25">
        <v>42734</v>
      </c>
      <c r="D676" s="23" t="s">
        <v>63</v>
      </c>
      <c r="E676" s="23" t="s">
        <v>838</v>
      </c>
      <c r="F676" s="23"/>
      <c r="G676" s="24">
        <v>3822.0499999999997</v>
      </c>
      <c r="H676" s="24">
        <v>0</v>
      </c>
      <c r="I676" s="24">
        <f t="shared" si="11"/>
        <v>4895830.689999993</v>
      </c>
    </row>
    <row r="677" spans="1:9" x14ac:dyDescent="0.25">
      <c r="G677" s="39">
        <f>SUM(G486:G676)</f>
        <v>4895830.689999993</v>
      </c>
      <c r="H677" s="39">
        <f>SUM(H486:H676)</f>
        <v>0</v>
      </c>
      <c r="I677" s="55">
        <f>G677-H677</f>
        <v>4895830.689999993</v>
      </c>
    </row>
    <row r="678" spans="1:9" x14ac:dyDescent="0.25">
      <c r="F678" s="60" t="s">
        <v>763</v>
      </c>
      <c r="I678" s="55">
        <f>I19+I484+I677</f>
        <v>13859255.249999985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YATIRIM İNDİRİMİ ÇİZELGE</vt:lpstr>
      <vt:lpstr>2015 YTB HARCAMA 258</vt:lpstr>
      <vt:lpstr>3 2016 YTB HARCAMA 258+301</vt:lpstr>
      <vt:lpstr>6 2016 YTB HARCAMA 258+301</vt:lpstr>
      <vt:lpstr>9 2016 YTB HARCAMA 258+301+253</vt:lpstr>
      <vt:lpstr>12 2016 YTB HARCAMA 253+258+301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Emin Damar</dc:creator>
  <cp:lastModifiedBy>user</cp:lastModifiedBy>
  <cp:lastPrinted>2017-02-10T16:33:39Z</cp:lastPrinted>
  <dcterms:created xsi:type="dcterms:W3CDTF">2015-08-19T09:04:20Z</dcterms:created>
  <dcterms:modified xsi:type="dcterms:W3CDTF">2017-02-17T10:06:16Z</dcterms:modified>
</cp:coreProperties>
</file>